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showPivotChartFilter="1" defaultThemeVersion="124226"/>
  <bookViews>
    <workbookView xWindow="600" yWindow="390" windowWidth="18615" windowHeight="8175" firstSheet="8" activeTab="10"/>
  </bookViews>
  <sheets>
    <sheet name="FullReview 2016" sheetId="52" state="hidden" r:id="rId1"/>
    <sheet name="FullReview 2017" sheetId="4" r:id="rId2"/>
    <sheet name="Nbr of players by month" sheetId="49" r:id="rId3"/>
    <sheet name="Day of the week" sheetId="50" r:id="rId4"/>
    <sheet name="Day of the week 112017" sheetId="57" r:id="rId5"/>
    <sheet name="Participation By Date" sheetId="5" r:id="rId6"/>
    <sheet name="Evolution of Fields Size" sheetId="8" r:id="rId7"/>
    <sheet name="Participation by Times" sheetId="16" r:id="rId8"/>
    <sheet name="Participation by Profil" sheetId="17" r:id="rId9"/>
    <sheet name="Participation by Race Length" sheetId="21" r:id="rId10"/>
    <sheet name="Participation by Duration" sheetId="29" r:id="rId11"/>
    <sheet name="Feuil1" sheetId="53" r:id="rId12"/>
  </sheets>
  <definedNames>
    <definedName name="_xlnm._FilterDatabase" localSheetId="0" hidden="1">'FullReview 2016'!$A$1:$AF$368</definedName>
    <definedName name="_xlnm._FilterDatabase" localSheetId="1" hidden="1">'FullReview 2017'!$A$1:$AF$788</definedName>
    <definedName name="_xlnm._FilterDatabase" localSheetId="5" hidden="1">'Participation By Date'!$H$10:$M$320</definedName>
  </definedNames>
  <calcPr calcId="124519" calcMode="manual"/>
  <pivotCaches>
    <pivotCache cacheId="40" r:id="rId13"/>
  </pivotCaches>
</workbook>
</file>

<file path=xl/calcChain.xml><?xml version="1.0" encoding="utf-8"?>
<calcChain xmlns="http://schemas.openxmlformats.org/spreadsheetml/2006/main">
  <c r="Q3" i="5"/>
  <c r="Z787" i="4"/>
  <c r="Z788"/>
  <c r="Z785"/>
  <c r="Z783"/>
  <c r="Z781"/>
  <c r="Z779"/>
  <c r="Z777"/>
  <c r="Z775"/>
  <c r="Z742"/>
  <c r="Z741"/>
  <c r="Z739"/>
  <c r="Z738"/>
  <c r="Z736"/>
  <c r="Z735"/>
  <c r="Z733"/>
  <c r="Z732"/>
  <c r="Z730"/>
  <c r="Z729"/>
  <c r="Z727"/>
  <c r="Z726"/>
  <c r="Z724"/>
  <c r="AB743"/>
  <c r="Z731"/>
  <c r="V787"/>
  <c r="AB787"/>
  <c r="AE787"/>
  <c r="AF787"/>
  <c r="V781"/>
  <c r="V783"/>
  <c r="V785"/>
  <c r="V788"/>
  <c r="AB781"/>
  <c r="AB783"/>
  <c r="AB785"/>
  <c r="AB788"/>
  <c r="AE781"/>
  <c r="AE783"/>
  <c r="AE785"/>
  <c r="AE788"/>
  <c r="AF781"/>
  <c r="AF783"/>
  <c r="AF785"/>
  <c r="AF788"/>
  <c r="AG781"/>
  <c r="AG783"/>
  <c r="AG785"/>
  <c r="AG788"/>
  <c r="V775"/>
  <c r="V777"/>
  <c r="V779"/>
  <c r="AB775"/>
  <c r="AB777"/>
  <c r="AB779"/>
  <c r="AE775"/>
  <c r="AE777"/>
  <c r="AE779"/>
  <c r="AF775"/>
  <c r="AG775" s="1"/>
  <c r="AF777"/>
  <c r="AF779"/>
  <c r="V742"/>
  <c r="AB742"/>
  <c r="AE742"/>
  <c r="AF742"/>
  <c r="AG742" s="1"/>
  <c r="V739"/>
  <c r="AB739"/>
  <c r="AE739"/>
  <c r="AF739"/>
  <c r="V736"/>
  <c r="AB736"/>
  <c r="AE736"/>
  <c r="AF736"/>
  <c r="V733"/>
  <c r="AB733"/>
  <c r="AE733"/>
  <c r="AF733"/>
  <c r="V730"/>
  <c r="AB730"/>
  <c r="AE730"/>
  <c r="AF730"/>
  <c r="V727"/>
  <c r="AB727"/>
  <c r="AE727"/>
  <c r="AF727"/>
  <c r="AG727" s="1"/>
  <c r="Z700"/>
  <c r="Z703"/>
  <c r="Z706"/>
  <c r="Z709"/>
  <c r="Z712"/>
  <c r="Z715"/>
  <c r="Z717"/>
  <c r="Z721"/>
  <c r="Z722"/>
  <c r="Z701"/>
  <c r="Z704"/>
  <c r="Z707"/>
  <c r="Z710"/>
  <c r="Z713"/>
  <c r="V701"/>
  <c r="V704"/>
  <c r="V707"/>
  <c r="V710"/>
  <c r="V713"/>
  <c r="AB701"/>
  <c r="AB704"/>
  <c r="AB707"/>
  <c r="AB710"/>
  <c r="AB713"/>
  <c r="AE701"/>
  <c r="AE704"/>
  <c r="AG704" s="1"/>
  <c r="AE707"/>
  <c r="AE710"/>
  <c r="AE713"/>
  <c r="AF701"/>
  <c r="AF704"/>
  <c r="AF707"/>
  <c r="AF710"/>
  <c r="AF713"/>
  <c r="V722"/>
  <c r="AB722"/>
  <c r="AE722"/>
  <c r="AF722"/>
  <c r="V700"/>
  <c r="V703"/>
  <c r="V706"/>
  <c r="V709"/>
  <c r="V712"/>
  <c r="V715"/>
  <c r="V717"/>
  <c r="V719"/>
  <c r="V721"/>
  <c r="V724"/>
  <c r="V726"/>
  <c r="V729"/>
  <c r="V732"/>
  <c r="V735"/>
  <c r="V738"/>
  <c r="V741"/>
  <c r="AB700"/>
  <c r="AB703"/>
  <c r="AB706"/>
  <c r="AB709"/>
  <c r="AB712"/>
  <c r="AB715"/>
  <c r="AB717"/>
  <c r="AB721"/>
  <c r="AB724"/>
  <c r="AB726"/>
  <c r="AB729"/>
  <c r="AB732"/>
  <c r="AB735"/>
  <c r="AB738"/>
  <c r="AB741"/>
  <c r="AE700"/>
  <c r="AE703"/>
  <c r="AE706"/>
  <c r="AE709"/>
  <c r="AE712"/>
  <c r="AE715"/>
  <c r="AE717"/>
  <c r="AE719"/>
  <c r="AE721"/>
  <c r="AE724"/>
  <c r="AE726"/>
  <c r="AE729"/>
  <c r="AE732"/>
  <c r="AE735"/>
  <c r="AE738"/>
  <c r="AE741"/>
  <c r="AF700"/>
  <c r="AF703"/>
  <c r="AF706"/>
  <c r="AF709"/>
  <c r="AF712"/>
  <c r="AF715"/>
  <c r="AF717"/>
  <c r="AF719"/>
  <c r="AF721"/>
  <c r="AF724"/>
  <c r="AF726"/>
  <c r="AF729"/>
  <c r="AF732"/>
  <c r="AF735"/>
  <c r="AF738"/>
  <c r="AF741"/>
  <c r="AG700"/>
  <c r="AG703"/>
  <c r="AG706"/>
  <c r="AG709"/>
  <c r="AG712"/>
  <c r="AG715"/>
  <c r="AG717"/>
  <c r="AG719"/>
  <c r="AG721"/>
  <c r="AG724"/>
  <c r="AG726"/>
  <c r="AG729"/>
  <c r="AG732"/>
  <c r="AG735"/>
  <c r="AG738"/>
  <c r="AG741"/>
  <c r="V776"/>
  <c r="Z697"/>
  <c r="V697"/>
  <c r="AB697"/>
  <c r="AE697"/>
  <c r="AF697"/>
  <c r="P3" i="5"/>
  <c r="AB309" i="52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Z291"/>
  <c r="Z292"/>
  <c r="Z293"/>
  <c r="Z294"/>
  <c r="Z295"/>
  <c r="Z296"/>
  <c r="Z297"/>
  <c r="Z298"/>
  <c r="Z299"/>
  <c r="Z300"/>
  <c r="Z301"/>
  <c r="Z302"/>
  <c r="Z303"/>
  <c r="Z304"/>
  <c r="Z305"/>
  <c r="Z306"/>
  <c r="Z307"/>
  <c r="Z308"/>
  <c r="Z309"/>
  <c r="Z310"/>
  <c r="Z311"/>
  <c r="Z312"/>
  <c r="Z313"/>
  <c r="Z314"/>
  <c r="Z315"/>
  <c r="Z316"/>
  <c r="Z317"/>
  <c r="Z318"/>
  <c r="Z319"/>
  <c r="Z320"/>
  <c r="Z321"/>
  <c r="Z322"/>
  <c r="Z323"/>
  <c r="Z324"/>
  <c r="Z325"/>
  <c r="Z326"/>
  <c r="Z327"/>
  <c r="Z328"/>
  <c r="Z329"/>
  <c r="AG777" i="4" l="1"/>
  <c r="AG787"/>
  <c r="AG779"/>
  <c r="AG733"/>
  <c r="AG736"/>
  <c r="AG739"/>
  <c r="AG713"/>
  <c r="AG722"/>
  <c r="AG697"/>
  <c r="AG730"/>
  <c r="AG701"/>
  <c r="AG707"/>
  <c r="AG710"/>
  <c r="Z368" i="52"/>
  <c r="V368"/>
  <c r="AB368"/>
  <c r="AE368"/>
  <c r="AF368"/>
  <c r="AG368"/>
  <c r="AF367"/>
  <c r="AG367" s="1"/>
  <c r="AE367"/>
  <c r="AB367"/>
  <c r="Z367"/>
  <c r="V367"/>
  <c r="AF366"/>
  <c r="AE366"/>
  <c r="AG366" s="1"/>
  <c r="AB366"/>
  <c r="Z366"/>
  <c r="V366"/>
  <c r="AF365"/>
  <c r="AE365"/>
  <c r="AB365"/>
  <c r="Z365"/>
  <c r="V365"/>
  <c r="AF364"/>
  <c r="AE364"/>
  <c r="AG364" s="1"/>
  <c r="AB364"/>
  <c r="Z364"/>
  <c r="V364"/>
  <c r="AF363"/>
  <c r="AG363" s="1"/>
  <c r="AE363"/>
  <c r="AB363"/>
  <c r="Z363"/>
  <c r="V363"/>
  <c r="AF362"/>
  <c r="AE362"/>
  <c r="AG362" s="1"/>
  <c r="AB362"/>
  <c r="Z362"/>
  <c r="V362"/>
  <c r="AF361"/>
  <c r="AE361"/>
  <c r="AB361"/>
  <c r="Z361"/>
  <c r="V361"/>
  <c r="AF360"/>
  <c r="AE360"/>
  <c r="AG360" s="1"/>
  <c r="AB360"/>
  <c r="Z360"/>
  <c r="V360"/>
  <c r="AF359"/>
  <c r="AG359" s="1"/>
  <c r="AE359"/>
  <c r="AB359"/>
  <c r="Z359"/>
  <c r="V359"/>
  <c r="AF358"/>
  <c r="AE358"/>
  <c r="AG358" s="1"/>
  <c r="AB358"/>
  <c r="Z358"/>
  <c r="V358"/>
  <c r="AF357"/>
  <c r="AG357" s="1"/>
  <c r="AE357"/>
  <c r="AB357"/>
  <c r="Z357"/>
  <c r="V357"/>
  <c r="AF356"/>
  <c r="AE356"/>
  <c r="AG356" s="1"/>
  <c r="AB356"/>
  <c r="Z356"/>
  <c r="V356"/>
  <c r="AF355"/>
  <c r="AG355" s="1"/>
  <c r="AE355"/>
  <c r="AB355"/>
  <c r="Z355"/>
  <c r="V355"/>
  <c r="AF354"/>
  <c r="AE354"/>
  <c r="AG354" s="1"/>
  <c r="AB354"/>
  <c r="Z354"/>
  <c r="V354"/>
  <c r="AF353"/>
  <c r="AG353" s="1"/>
  <c r="AE353"/>
  <c r="AB353"/>
  <c r="Z353"/>
  <c r="V353"/>
  <c r="AF352"/>
  <c r="AE352"/>
  <c r="AG352" s="1"/>
  <c r="AB352"/>
  <c r="Z352"/>
  <c r="V352"/>
  <c r="AF351"/>
  <c r="AG351" s="1"/>
  <c r="AE351"/>
  <c r="AB351"/>
  <c r="Z351"/>
  <c r="V351"/>
  <c r="AF350"/>
  <c r="AE350"/>
  <c r="AG350" s="1"/>
  <c r="AB350"/>
  <c r="Z350"/>
  <c r="V350"/>
  <c r="AF349"/>
  <c r="AG349" s="1"/>
  <c r="AE349"/>
  <c r="AB349"/>
  <c r="Z349"/>
  <c r="V349"/>
  <c r="AF348"/>
  <c r="AE348"/>
  <c r="AG348" s="1"/>
  <c r="AB348"/>
  <c r="Z348"/>
  <c r="V348"/>
  <c r="AF347"/>
  <c r="AG347" s="1"/>
  <c r="AE347"/>
  <c r="AB347"/>
  <c r="Z347"/>
  <c r="V347"/>
  <c r="AF346"/>
  <c r="AE346"/>
  <c r="AG346" s="1"/>
  <c r="AB346"/>
  <c r="Z346"/>
  <c r="V346"/>
  <c r="AF345"/>
  <c r="AG345" s="1"/>
  <c r="AE345"/>
  <c r="AB345"/>
  <c r="Z345"/>
  <c r="V345"/>
  <c r="AF344"/>
  <c r="AE344"/>
  <c r="AB344"/>
  <c r="Z344"/>
  <c r="V344"/>
  <c r="AF343"/>
  <c r="AG343" s="1"/>
  <c r="AE343"/>
  <c r="AB343"/>
  <c r="Z343"/>
  <c r="V343"/>
  <c r="AF342"/>
  <c r="AE342"/>
  <c r="AB342"/>
  <c r="Z342"/>
  <c r="V342"/>
  <c r="AF341"/>
  <c r="AG341" s="1"/>
  <c r="AE341"/>
  <c r="AB341"/>
  <c r="Z341"/>
  <c r="V341"/>
  <c r="AF340"/>
  <c r="AE340"/>
  <c r="AG340" s="1"/>
  <c r="AB340"/>
  <c r="Z340"/>
  <c r="V340"/>
  <c r="AF339"/>
  <c r="AG339" s="1"/>
  <c r="AE339"/>
  <c r="AB339"/>
  <c r="Z339"/>
  <c r="V339"/>
  <c r="AF338"/>
  <c r="AE338"/>
  <c r="AG338" s="1"/>
  <c r="AB338"/>
  <c r="Z338"/>
  <c r="V338"/>
  <c r="AF337"/>
  <c r="AG337" s="1"/>
  <c r="AE337"/>
  <c r="AB337"/>
  <c r="Z337"/>
  <c r="V337"/>
  <c r="AF336"/>
  <c r="AE336"/>
  <c r="AG336" s="1"/>
  <c r="AB336"/>
  <c r="Z336"/>
  <c r="V336"/>
  <c r="AF335"/>
  <c r="AG335" s="1"/>
  <c r="AE335"/>
  <c r="AB335"/>
  <c r="Z335"/>
  <c r="V335"/>
  <c r="AF334"/>
  <c r="AE334"/>
  <c r="AG334" s="1"/>
  <c r="AB334"/>
  <c r="Z334"/>
  <c r="V334"/>
  <c r="AF333"/>
  <c r="AG333" s="1"/>
  <c r="AE333"/>
  <c r="AB333"/>
  <c r="Z333"/>
  <c r="V333"/>
  <c r="AF332"/>
  <c r="AE332"/>
  <c r="AG332" s="1"/>
  <c r="Z332"/>
  <c r="V332"/>
  <c r="AF331"/>
  <c r="AG331" s="1"/>
  <c r="AE331"/>
  <c r="Z331"/>
  <c r="V331"/>
  <c r="AF330"/>
  <c r="AE330"/>
  <c r="AG330" s="1"/>
  <c r="Z330"/>
  <c r="V330"/>
  <c r="AF329"/>
  <c r="AG329" s="1"/>
  <c r="AE329"/>
  <c r="V329"/>
  <c r="AF328"/>
  <c r="AE328"/>
  <c r="AG328" s="1"/>
  <c r="V328"/>
  <c r="AF327"/>
  <c r="AG327" s="1"/>
  <c r="AE327"/>
  <c r="V327"/>
  <c r="AF326"/>
  <c r="AE326"/>
  <c r="AG326" s="1"/>
  <c r="V326"/>
  <c r="AF325"/>
  <c r="AG325" s="1"/>
  <c r="AE325"/>
  <c r="V325"/>
  <c r="AF324"/>
  <c r="AE324"/>
  <c r="AG324" s="1"/>
  <c r="V324"/>
  <c r="AF323"/>
  <c r="AG323" s="1"/>
  <c r="AE323"/>
  <c r="V323"/>
  <c r="AF322"/>
  <c r="AE322"/>
  <c r="AG322" s="1"/>
  <c r="V322"/>
  <c r="AF321"/>
  <c r="AG321" s="1"/>
  <c r="AE321"/>
  <c r="V321"/>
  <c r="AF320"/>
  <c r="AE320"/>
  <c r="AG320" s="1"/>
  <c r="V320"/>
  <c r="AF319"/>
  <c r="AG319" s="1"/>
  <c r="AE319"/>
  <c r="V319"/>
  <c r="AF318"/>
  <c r="AE318"/>
  <c r="AG318" s="1"/>
  <c r="V318"/>
  <c r="AF317"/>
  <c r="AG317" s="1"/>
  <c r="AE317"/>
  <c r="V317"/>
  <c r="AF316"/>
  <c r="AE316"/>
  <c r="AG316" s="1"/>
  <c r="V316"/>
  <c r="AF315"/>
  <c r="AG315" s="1"/>
  <c r="AE315"/>
  <c r="V315"/>
  <c r="AF314"/>
  <c r="AE314"/>
  <c r="AG314" s="1"/>
  <c r="V314"/>
  <c r="AF313"/>
  <c r="AG313" s="1"/>
  <c r="AE313"/>
  <c r="V313"/>
  <c r="AF312"/>
  <c r="AE312"/>
  <c r="AG312" s="1"/>
  <c r="V312"/>
  <c r="AF311"/>
  <c r="AE311"/>
  <c r="V311"/>
  <c r="AF310"/>
  <c r="AE310"/>
  <c r="V310"/>
  <c r="AF309"/>
  <c r="AE309"/>
  <c r="V309"/>
  <c r="AF308"/>
  <c r="AE308"/>
  <c r="AB308"/>
  <c r="V308"/>
  <c r="AF307"/>
  <c r="AE307"/>
  <c r="AB307"/>
  <c r="V307"/>
  <c r="AF306"/>
  <c r="AE306"/>
  <c r="AB306"/>
  <c r="V306"/>
  <c r="AF305"/>
  <c r="AE305"/>
  <c r="AB305"/>
  <c r="V305"/>
  <c r="AF304"/>
  <c r="AE304"/>
  <c r="AB304"/>
  <c r="V304"/>
  <c r="AF303"/>
  <c r="AE303"/>
  <c r="AB303"/>
  <c r="V303"/>
  <c r="AF302"/>
  <c r="AE302"/>
  <c r="AB302"/>
  <c r="V302"/>
  <c r="AF301"/>
  <c r="AE301"/>
  <c r="AB301"/>
  <c r="V301"/>
  <c r="AF300"/>
  <c r="AE300"/>
  <c r="AB300"/>
  <c r="V300"/>
  <c r="AF299"/>
  <c r="AE299"/>
  <c r="AB299"/>
  <c r="V299"/>
  <c r="AF298"/>
  <c r="AE298"/>
  <c r="AB298"/>
  <c r="V298"/>
  <c r="AF297"/>
  <c r="AE297"/>
  <c r="AB297"/>
  <c r="V297"/>
  <c r="AF296"/>
  <c r="AE296"/>
  <c r="AB296"/>
  <c r="V296"/>
  <c r="AF295"/>
  <c r="AE295"/>
  <c r="AB295"/>
  <c r="V295"/>
  <c r="AF294"/>
  <c r="AE294"/>
  <c r="AB294"/>
  <c r="V294"/>
  <c r="AF293"/>
  <c r="AE293"/>
  <c r="AB293"/>
  <c r="V293"/>
  <c r="AF292"/>
  <c r="AE292"/>
  <c r="V292"/>
  <c r="AF291"/>
  <c r="AG291" s="1"/>
  <c r="AE291"/>
  <c r="AB291"/>
  <c r="V291"/>
  <c r="AF290"/>
  <c r="AE290"/>
  <c r="AG290" s="1"/>
  <c r="AB290"/>
  <c r="Z290"/>
  <c r="V290"/>
  <c r="AF289"/>
  <c r="AG289" s="1"/>
  <c r="AE289"/>
  <c r="AB289"/>
  <c r="Z289"/>
  <c r="V289"/>
  <c r="AF288"/>
  <c r="AE288"/>
  <c r="AG288" s="1"/>
  <c r="AB288"/>
  <c r="Z288"/>
  <c r="V288"/>
  <c r="AF287"/>
  <c r="AE287"/>
  <c r="AB287"/>
  <c r="Z287"/>
  <c r="V287"/>
  <c r="AF286"/>
  <c r="AE286"/>
  <c r="AB286"/>
  <c r="Z286"/>
  <c r="V286"/>
  <c r="AF285"/>
  <c r="AG285" s="1"/>
  <c r="AE285"/>
  <c r="AB285"/>
  <c r="Z285"/>
  <c r="V285"/>
  <c r="AF284"/>
  <c r="AE284"/>
  <c r="AG284" s="1"/>
  <c r="AB284"/>
  <c r="Z284"/>
  <c r="V284"/>
  <c r="AF283"/>
  <c r="AE283"/>
  <c r="AB283"/>
  <c r="Z283"/>
  <c r="V283"/>
  <c r="AF282"/>
  <c r="AE282"/>
  <c r="AB282"/>
  <c r="Z282"/>
  <c r="V282"/>
  <c r="AF281"/>
  <c r="AG281" s="1"/>
  <c r="AE281"/>
  <c r="AB281"/>
  <c r="Z281"/>
  <c r="V281"/>
  <c r="AF280"/>
  <c r="AE280"/>
  <c r="AG280" s="1"/>
  <c r="AB280"/>
  <c r="Z280"/>
  <c r="V280"/>
  <c r="AF279"/>
  <c r="AE279"/>
  <c r="AB279"/>
  <c r="Z279"/>
  <c r="V279"/>
  <c r="AF278"/>
  <c r="AE278"/>
  <c r="AB278"/>
  <c r="Z278"/>
  <c r="V278"/>
  <c r="AF277"/>
  <c r="AG277" s="1"/>
  <c r="AE277"/>
  <c r="AB277"/>
  <c r="Z277"/>
  <c r="V277"/>
  <c r="AF276"/>
  <c r="AE276"/>
  <c r="AG276" s="1"/>
  <c r="AB276"/>
  <c r="Z276"/>
  <c r="V276"/>
  <c r="AF275"/>
  <c r="AE275"/>
  <c r="AB275"/>
  <c r="Z275"/>
  <c r="V275"/>
  <c r="AF274"/>
  <c r="AE274"/>
  <c r="AB274"/>
  <c r="Z274"/>
  <c r="V274"/>
  <c r="AF273"/>
  <c r="AG273" s="1"/>
  <c r="AE273"/>
  <c r="AB273"/>
  <c r="Z273"/>
  <c r="V273"/>
  <c r="AF272"/>
  <c r="AE272"/>
  <c r="AG272" s="1"/>
  <c r="AB272"/>
  <c r="Z272"/>
  <c r="V272"/>
  <c r="AF271"/>
  <c r="AE271"/>
  <c r="V271"/>
  <c r="AF270"/>
  <c r="AE270"/>
  <c r="AB270"/>
  <c r="Z270"/>
  <c r="V270"/>
  <c r="AF269"/>
  <c r="AE269"/>
  <c r="AB269"/>
  <c r="Z269"/>
  <c r="V269"/>
  <c r="AF268"/>
  <c r="AE268"/>
  <c r="AB268"/>
  <c r="Z268"/>
  <c r="V268"/>
  <c r="AF267"/>
  <c r="AE267"/>
  <c r="AB267"/>
  <c r="Z267"/>
  <c r="V267"/>
  <c r="AF266"/>
  <c r="AE266"/>
  <c r="AB266"/>
  <c r="Z266"/>
  <c r="V266"/>
  <c r="AF265"/>
  <c r="AE265"/>
  <c r="AB265"/>
  <c r="Z265"/>
  <c r="V265"/>
  <c r="AF264"/>
  <c r="AE264"/>
  <c r="AB264"/>
  <c r="Z264"/>
  <c r="V264"/>
  <c r="AF263"/>
  <c r="AE263"/>
  <c r="AB263"/>
  <c r="Z263"/>
  <c r="V263"/>
  <c r="AF262"/>
  <c r="AE262"/>
  <c r="AB262"/>
  <c r="Z262"/>
  <c r="V262"/>
  <c r="AF261"/>
  <c r="AE261"/>
  <c r="AB261"/>
  <c r="Z261"/>
  <c r="V261"/>
  <c r="AF260"/>
  <c r="AE260"/>
  <c r="AB260"/>
  <c r="Z260"/>
  <c r="V260"/>
  <c r="AF259"/>
  <c r="AE259"/>
  <c r="AB259"/>
  <c r="Z259"/>
  <c r="V259"/>
  <c r="AF258"/>
  <c r="AE258"/>
  <c r="AB258"/>
  <c r="Z258"/>
  <c r="V258"/>
  <c r="AF257"/>
  <c r="AE257"/>
  <c r="AB257"/>
  <c r="Z257"/>
  <c r="V257"/>
  <c r="AF256"/>
  <c r="AE256"/>
  <c r="AB256"/>
  <c r="Z256"/>
  <c r="V256"/>
  <c r="AF255"/>
  <c r="AE255"/>
  <c r="AB255"/>
  <c r="Z255"/>
  <c r="V255"/>
  <c r="AF254"/>
  <c r="AE254"/>
  <c r="AB254"/>
  <c r="Z254"/>
  <c r="V254"/>
  <c r="AF253"/>
  <c r="AE253"/>
  <c r="AB253"/>
  <c r="Z253"/>
  <c r="V253"/>
  <c r="AF252"/>
  <c r="AE252"/>
  <c r="AB252"/>
  <c r="Z252"/>
  <c r="V252"/>
  <c r="AF251"/>
  <c r="AE251"/>
  <c r="AB251"/>
  <c r="Z251"/>
  <c r="V251"/>
  <c r="AF250"/>
  <c r="AE250"/>
  <c r="AB250"/>
  <c r="Z250"/>
  <c r="V250"/>
  <c r="AF249"/>
  <c r="AE249"/>
  <c r="AB249"/>
  <c r="Z249"/>
  <c r="V249"/>
  <c r="AF248"/>
  <c r="AE248"/>
  <c r="AB248"/>
  <c r="Z248"/>
  <c r="V248"/>
  <c r="AF247"/>
  <c r="AE247"/>
  <c r="AB247"/>
  <c r="Z247"/>
  <c r="V247"/>
  <c r="AF246"/>
  <c r="AE246"/>
  <c r="AB246"/>
  <c r="Z246"/>
  <c r="V246"/>
  <c r="AF245"/>
  <c r="AE245"/>
  <c r="AB245"/>
  <c r="Z245"/>
  <c r="V245"/>
  <c r="AF244"/>
  <c r="AE244"/>
  <c r="AB244"/>
  <c r="Z244"/>
  <c r="V244"/>
  <c r="AF243"/>
  <c r="AE243"/>
  <c r="AB243"/>
  <c r="Z243"/>
  <c r="V243"/>
  <c r="AF242"/>
  <c r="AE242"/>
  <c r="AB242"/>
  <c r="Z242"/>
  <c r="V242"/>
  <c r="AF241"/>
  <c r="AE241"/>
  <c r="AB241"/>
  <c r="Z241"/>
  <c r="V241"/>
  <c r="AF240"/>
  <c r="AE240"/>
  <c r="AB240"/>
  <c r="Z240"/>
  <c r="V240"/>
  <c r="AF239"/>
  <c r="AE239"/>
  <c r="AB239"/>
  <c r="Z239"/>
  <c r="V239"/>
  <c r="AF238"/>
  <c r="AE238"/>
  <c r="AB238"/>
  <c r="Z238"/>
  <c r="V238"/>
  <c r="AF237"/>
  <c r="AE237"/>
  <c r="AB237"/>
  <c r="Z237"/>
  <c r="V237"/>
  <c r="AF236"/>
  <c r="AE236"/>
  <c r="AB236"/>
  <c r="Z236"/>
  <c r="V236"/>
  <c r="AF235"/>
  <c r="AE235"/>
  <c r="AB235"/>
  <c r="Z235"/>
  <c r="V235"/>
  <c r="AF234"/>
  <c r="AE234"/>
  <c r="AB234"/>
  <c r="Z234"/>
  <c r="V234"/>
  <c r="AF233"/>
  <c r="AE233"/>
  <c r="AB233"/>
  <c r="Z233"/>
  <c r="V233"/>
  <c r="AF232"/>
  <c r="AE232"/>
  <c r="AB232"/>
  <c r="Z232"/>
  <c r="V232"/>
  <c r="AF231"/>
  <c r="AE231"/>
  <c r="AB231"/>
  <c r="Z231"/>
  <c r="V231"/>
  <c r="AF230"/>
  <c r="AE230"/>
  <c r="AB230"/>
  <c r="Z230"/>
  <c r="V230"/>
  <c r="AF229"/>
  <c r="AE229"/>
  <c r="AB229"/>
  <c r="Z229"/>
  <c r="V229"/>
  <c r="AF228"/>
  <c r="AE228"/>
  <c r="AB228"/>
  <c r="Z228"/>
  <c r="V228"/>
  <c r="AF227"/>
  <c r="AE227"/>
  <c r="AB227"/>
  <c r="Z227"/>
  <c r="V227"/>
  <c r="AF226"/>
  <c r="AE226"/>
  <c r="AB226"/>
  <c r="Z226"/>
  <c r="V226"/>
  <c r="AF225"/>
  <c r="AE225"/>
  <c r="AB225"/>
  <c r="Z225"/>
  <c r="V225"/>
  <c r="AF224"/>
  <c r="AE224"/>
  <c r="AB224"/>
  <c r="Z224"/>
  <c r="V224"/>
  <c r="AF223"/>
  <c r="AE223"/>
  <c r="AB223"/>
  <c r="Z223"/>
  <c r="V223"/>
  <c r="AF222"/>
  <c r="AE222"/>
  <c r="AB222"/>
  <c r="Z222"/>
  <c r="V222"/>
  <c r="AF221"/>
  <c r="AE221"/>
  <c r="AB221"/>
  <c r="Z221"/>
  <c r="V221"/>
  <c r="AF220"/>
  <c r="AE220"/>
  <c r="AB220"/>
  <c r="Z220"/>
  <c r="V220"/>
  <c r="AF219"/>
  <c r="AE219"/>
  <c r="AB219"/>
  <c r="Z219"/>
  <c r="V219"/>
  <c r="AF218"/>
  <c r="AE218"/>
  <c r="AB218"/>
  <c r="Z218"/>
  <c r="V218"/>
  <c r="AF217"/>
  <c r="AE217"/>
  <c r="AB217"/>
  <c r="Z217"/>
  <c r="V217"/>
  <c r="AF216"/>
  <c r="AE216"/>
  <c r="AB216"/>
  <c r="Z216"/>
  <c r="V216"/>
  <c r="AF215"/>
  <c r="AE215"/>
  <c r="AB215"/>
  <c r="Z215"/>
  <c r="V215"/>
  <c r="AF214"/>
  <c r="AE214"/>
  <c r="AB214"/>
  <c r="Z214"/>
  <c r="V214"/>
  <c r="AF213"/>
  <c r="AE213"/>
  <c r="AB213"/>
  <c r="Z213"/>
  <c r="V213"/>
  <c r="AF212"/>
  <c r="AE212"/>
  <c r="AB212"/>
  <c r="Z212"/>
  <c r="V212"/>
  <c r="AF211"/>
  <c r="AE211"/>
  <c r="AB211"/>
  <c r="Z211"/>
  <c r="V211"/>
  <c r="AF210"/>
  <c r="AE210"/>
  <c r="AB210"/>
  <c r="Z210"/>
  <c r="V210"/>
  <c r="AF209"/>
  <c r="AE209"/>
  <c r="AB209"/>
  <c r="Z209"/>
  <c r="V209"/>
  <c r="AF208"/>
  <c r="AE208"/>
  <c r="AB208"/>
  <c r="Z208"/>
  <c r="V208"/>
  <c r="AF207"/>
  <c r="AE207"/>
  <c r="AB207"/>
  <c r="Z207"/>
  <c r="V207"/>
  <c r="AF206"/>
  <c r="AE206"/>
  <c r="AB206"/>
  <c r="Z206"/>
  <c r="V206"/>
  <c r="AF205"/>
  <c r="AE205"/>
  <c r="AB205"/>
  <c r="Z205"/>
  <c r="V205"/>
  <c r="AF204"/>
  <c r="AE204"/>
  <c r="AB204"/>
  <c r="Z204"/>
  <c r="V204"/>
  <c r="AF203"/>
  <c r="AE203"/>
  <c r="AB203"/>
  <c r="Z203"/>
  <c r="V203"/>
  <c r="AF202"/>
  <c r="AE202"/>
  <c r="AB202"/>
  <c r="Z202"/>
  <c r="V202"/>
  <c r="AF201"/>
  <c r="AE201"/>
  <c r="AB201"/>
  <c r="Z201"/>
  <c r="V201"/>
  <c r="AF200"/>
  <c r="AE200"/>
  <c r="AB200"/>
  <c r="Z200"/>
  <c r="V200"/>
  <c r="AF199"/>
  <c r="AE199"/>
  <c r="AB199"/>
  <c r="Z199"/>
  <c r="V199"/>
  <c r="AF198"/>
  <c r="AE198"/>
  <c r="AB198"/>
  <c r="Z198"/>
  <c r="V198"/>
  <c r="AF197"/>
  <c r="AE197"/>
  <c r="AB197"/>
  <c r="Z197"/>
  <c r="V197"/>
  <c r="AF196"/>
  <c r="AE196"/>
  <c r="AB196"/>
  <c r="Z196"/>
  <c r="V196"/>
  <c r="AF195"/>
  <c r="AE195"/>
  <c r="AB195"/>
  <c r="Z195"/>
  <c r="V195"/>
  <c r="AF194"/>
  <c r="AE194"/>
  <c r="AB194"/>
  <c r="Z194"/>
  <c r="V194"/>
  <c r="AF193"/>
  <c r="AE193"/>
  <c r="AB193"/>
  <c r="Z193"/>
  <c r="V193"/>
  <c r="AF192"/>
  <c r="AE192"/>
  <c r="AB192"/>
  <c r="Z192"/>
  <c r="V192"/>
  <c r="AF191"/>
  <c r="AE191"/>
  <c r="AB191"/>
  <c r="Z191"/>
  <c r="V191"/>
  <c r="AF190"/>
  <c r="AE190"/>
  <c r="AB190"/>
  <c r="Z190"/>
  <c r="V190"/>
  <c r="AF189"/>
  <c r="AE189"/>
  <c r="AB189"/>
  <c r="Z189"/>
  <c r="V189"/>
  <c r="AF188"/>
  <c r="AE188"/>
  <c r="AB188"/>
  <c r="Z188"/>
  <c r="V188"/>
  <c r="AF187"/>
  <c r="AE187"/>
  <c r="AB187"/>
  <c r="Z187"/>
  <c r="V187"/>
  <c r="AF186"/>
  <c r="AE186"/>
  <c r="AB186"/>
  <c r="Z186"/>
  <c r="V186"/>
  <c r="AF185"/>
  <c r="AE185"/>
  <c r="AB185"/>
  <c r="Z185"/>
  <c r="V185"/>
  <c r="AF184"/>
  <c r="AE184"/>
  <c r="AB184"/>
  <c r="Z184"/>
  <c r="V184"/>
  <c r="AF183"/>
  <c r="AE183"/>
  <c r="AB183"/>
  <c r="Z183"/>
  <c r="V183"/>
  <c r="AF182"/>
  <c r="AE182"/>
  <c r="AB182"/>
  <c r="Z182"/>
  <c r="V182"/>
  <c r="AF181"/>
  <c r="AE181"/>
  <c r="AB181"/>
  <c r="Z181"/>
  <c r="V181"/>
  <c r="AF180"/>
  <c r="AE180"/>
  <c r="AB180"/>
  <c r="Z180"/>
  <c r="V180"/>
  <c r="AF179"/>
  <c r="AE179"/>
  <c r="AB179"/>
  <c r="Z179"/>
  <c r="V179"/>
  <c r="AF178"/>
  <c r="AE178"/>
  <c r="AB178"/>
  <c r="Z178"/>
  <c r="V178"/>
  <c r="AF177"/>
  <c r="AE177"/>
  <c r="AB177"/>
  <c r="Z177"/>
  <c r="V177"/>
  <c r="AF176"/>
  <c r="AE176"/>
  <c r="AB176"/>
  <c r="Z176"/>
  <c r="V176"/>
  <c r="AF175"/>
  <c r="AE175"/>
  <c r="AB175"/>
  <c r="Z175"/>
  <c r="V175"/>
  <c r="AF174"/>
  <c r="AE174"/>
  <c r="AB174"/>
  <c r="Z174"/>
  <c r="V174"/>
  <c r="AF173"/>
  <c r="AE173"/>
  <c r="AB173"/>
  <c r="Z173"/>
  <c r="V173"/>
  <c r="AF172"/>
  <c r="AE172"/>
  <c r="AB172"/>
  <c r="Z172"/>
  <c r="V172"/>
  <c r="AF171"/>
  <c r="AE171"/>
  <c r="AB171"/>
  <c r="Z171"/>
  <c r="V171"/>
  <c r="AF170"/>
  <c r="AE170"/>
  <c r="AB170"/>
  <c r="Z170"/>
  <c r="V170"/>
  <c r="AF169"/>
  <c r="AE169"/>
  <c r="AB169"/>
  <c r="Z169"/>
  <c r="V169"/>
  <c r="AF168"/>
  <c r="AE168"/>
  <c r="AB168"/>
  <c r="Z168"/>
  <c r="V168"/>
  <c r="AF167"/>
  <c r="AE167"/>
  <c r="AB167"/>
  <c r="Z167"/>
  <c r="V167"/>
  <c r="AF166"/>
  <c r="AE166"/>
  <c r="AB166"/>
  <c r="Z166"/>
  <c r="V166"/>
  <c r="AF165"/>
  <c r="AE165"/>
  <c r="AG165" s="1"/>
  <c r="AB165"/>
  <c r="Z165"/>
  <c r="V165"/>
  <c r="AF164"/>
  <c r="AG164" s="1"/>
  <c r="AE164"/>
  <c r="AB164"/>
  <c r="Z164"/>
  <c r="V164"/>
  <c r="AF163"/>
  <c r="AE163"/>
  <c r="AB163"/>
  <c r="Z163"/>
  <c r="V163"/>
  <c r="AF162"/>
  <c r="AE162"/>
  <c r="AB162"/>
  <c r="Z162"/>
  <c r="V162"/>
  <c r="AF161"/>
  <c r="AE161"/>
  <c r="AG161" s="1"/>
  <c r="AB161"/>
  <c r="Z161"/>
  <c r="V161"/>
  <c r="AF160"/>
  <c r="AG160" s="1"/>
  <c r="AE160"/>
  <c r="AB160"/>
  <c r="Z160"/>
  <c r="V160"/>
  <c r="AF159"/>
  <c r="AE159"/>
  <c r="AB159"/>
  <c r="Z159"/>
  <c r="V159"/>
  <c r="AF158"/>
  <c r="AE158"/>
  <c r="AB158"/>
  <c r="Z158"/>
  <c r="V158"/>
  <c r="AF157"/>
  <c r="AE157"/>
  <c r="AG157" s="1"/>
  <c r="AB157"/>
  <c r="Z157"/>
  <c r="V157"/>
  <c r="AF156"/>
  <c r="AG156" s="1"/>
  <c r="AE156"/>
  <c r="AB156"/>
  <c r="Z156"/>
  <c r="V156"/>
  <c r="AF155"/>
  <c r="AE155"/>
  <c r="AB155"/>
  <c r="Z155"/>
  <c r="V155"/>
  <c r="AF154"/>
  <c r="AE154"/>
  <c r="AB154"/>
  <c r="Z154"/>
  <c r="V154"/>
  <c r="AF153"/>
  <c r="AE153"/>
  <c r="AG153" s="1"/>
  <c r="AB153"/>
  <c r="Z153"/>
  <c r="V153"/>
  <c r="AF152"/>
  <c r="AG152" s="1"/>
  <c r="AE152"/>
  <c r="AB152"/>
  <c r="Z152"/>
  <c r="V152"/>
  <c r="AF151"/>
  <c r="AE151"/>
  <c r="AB151"/>
  <c r="Z151"/>
  <c r="V151"/>
  <c r="AF150"/>
  <c r="AE150"/>
  <c r="AB150"/>
  <c r="Z150"/>
  <c r="V150"/>
  <c r="AF149"/>
  <c r="AE149"/>
  <c r="AG149" s="1"/>
  <c r="AB149"/>
  <c r="Z149"/>
  <c r="V149"/>
  <c r="AF148"/>
  <c r="AG148" s="1"/>
  <c r="AE148"/>
  <c r="AB148"/>
  <c r="Z148"/>
  <c r="V148"/>
  <c r="AF147"/>
  <c r="AE147"/>
  <c r="AB147"/>
  <c r="Z147"/>
  <c r="V147"/>
  <c r="AF146"/>
  <c r="AE146"/>
  <c r="AB146"/>
  <c r="Z146"/>
  <c r="V146"/>
  <c r="AF145"/>
  <c r="AE145"/>
  <c r="AG145" s="1"/>
  <c r="AB145"/>
  <c r="Z145"/>
  <c r="V145"/>
  <c r="AF144"/>
  <c r="AG144" s="1"/>
  <c r="AE144"/>
  <c r="AB144"/>
  <c r="Z144"/>
  <c r="V144"/>
  <c r="AF143"/>
  <c r="AE143"/>
  <c r="AB143"/>
  <c r="Z143"/>
  <c r="V143"/>
  <c r="AF142"/>
  <c r="AE142"/>
  <c r="AB142"/>
  <c r="Z142"/>
  <c r="V142"/>
  <c r="AF141"/>
  <c r="AE141"/>
  <c r="AG141" s="1"/>
  <c r="AB141"/>
  <c r="Z141"/>
  <c r="V141"/>
  <c r="AF140"/>
  <c r="AG140" s="1"/>
  <c r="AE140"/>
  <c r="AB140"/>
  <c r="Z140"/>
  <c r="V140"/>
  <c r="AF139"/>
  <c r="AE139"/>
  <c r="AB139"/>
  <c r="Z139"/>
  <c r="V139"/>
  <c r="AF138"/>
  <c r="AE138"/>
  <c r="AB138"/>
  <c r="Z138"/>
  <c r="V138"/>
  <c r="AF137"/>
  <c r="AE137"/>
  <c r="AG137" s="1"/>
  <c r="AB137"/>
  <c r="Z137"/>
  <c r="V137"/>
  <c r="AF136"/>
  <c r="AG136" s="1"/>
  <c r="AE136"/>
  <c r="AB136"/>
  <c r="Z136"/>
  <c r="V136"/>
  <c r="AF135"/>
  <c r="AE135"/>
  <c r="AB135"/>
  <c r="Z135"/>
  <c r="V135"/>
  <c r="AF134"/>
  <c r="AE134"/>
  <c r="AB134"/>
  <c r="Z134"/>
  <c r="V134"/>
  <c r="AF133"/>
  <c r="AE133"/>
  <c r="AG133" s="1"/>
  <c r="AB133"/>
  <c r="Z133"/>
  <c r="V133"/>
  <c r="AF132"/>
  <c r="AG132" s="1"/>
  <c r="AE132"/>
  <c r="AB132"/>
  <c r="Z132"/>
  <c r="V132"/>
  <c r="AF131"/>
  <c r="AE131"/>
  <c r="AB131"/>
  <c r="Z131"/>
  <c r="V131"/>
  <c r="AF130"/>
  <c r="AE130"/>
  <c r="AB130"/>
  <c r="Z130"/>
  <c r="V130"/>
  <c r="AF129"/>
  <c r="AE129"/>
  <c r="AG129" s="1"/>
  <c r="AB129"/>
  <c r="Z129"/>
  <c r="V129"/>
  <c r="AF128"/>
  <c r="AG128" s="1"/>
  <c r="AE128"/>
  <c r="AB128"/>
  <c r="Z128"/>
  <c r="V128"/>
  <c r="AF127"/>
  <c r="AE127"/>
  <c r="AB127"/>
  <c r="Z127"/>
  <c r="V127"/>
  <c r="AF126"/>
  <c r="AE126"/>
  <c r="AB126"/>
  <c r="Z126"/>
  <c r="V126"/>
  <c r="AF125"/>
  <c r="AE125"/>
  <c r="AG125" s="1"/>
  <c r="AB125"/>
  <c r="Z125"/>
  <c r="V125"/>
  <c r="AF124"/>
  <c r="AG124" s="1"/>
  <c r="AE124"/>
  <c r="AB124"/>
  <c r="Z124"/>
  <c r="V124"/>
  <c r="AF123"/>
  <c r="AE123"/>
  <c r="AB123"/>
  <c r="Z123"/>
  <c r="V123"/>
  <c r="AF122"/>
  <c r="AE122"/>
  <c r="AB122"/>
  <c r="Z122"/>
  <c r="V122"/>
  <c r="AF121"/>
  <c r="AE121"/>
  <c r="AG121" s="1"/>
  <c r="AB121"/>
  <c r="Z121"/>
  <c r="V121"/>
  <c r="AF120"/>
  <c r="AG120" s="1"/>
  <c r="AE120"/>
  <c r="AB120"/>
  <c r="Z120"/>
  <c r="V120"/>
  <c r="AF119"/>
  <c r="AE119"/>
  <c r="AB119"/>
  <c r="Z119"/>
  <c r="V119"/>
  <c r="AF118"/>
  <c r="AE118"/>
  <c r="AB118"/>
  <c r="Z118"/>
  <c r="V118"/>
  <c r="AF117"/>
  <c r="AE117"/>
  <c r="AG117" s="1"/>
  <c r="AB117"/>
  <c r="Z117"/>
  <c r="V117"/>
  <c r="AF116"/>
  <c r="AG116" s="1"/>
  <c r="AE116"/>
  <c r="AB116"/>
  <c r="Z116"/>
  <c r="V116"/>
  <c r="AF115"/>
  <c r="AE115"/>
  <c r="AB115"/>
  <c r="Z115"/>
  <c r="V115"/>
  <c r="AF114"/>
  <c r="AE114"/>
  <c r="AB114"/>
  <c r="Z114"/>
  <c r="V114"/>
  <c r="AF113"/>
  <c r="AE113"/>
  <c r="AG113" s="1"/>
  <c r="AB113"/>
  <c r="Z113"/>
  <c r="V113"/>
  <c r="AF112"/>
  <c r="AG112" s="1"/>
  <c r="AE112"/>
  <c r="AB112"/>
  <c r="Z112"/>
  <c r="V112"/>
  <c r="AF111"/>
  <c r="AE111"/>
  <c r="AB111"/>
  <c r="Z111"/>
  <c r="V111"/>
  <c r="AF110"/>
  <c r="AE110"/>
  <c r="AB110"/>
  <c r="Z110"/>
  <c r="V110"/>
  <c r="AF109"/>
  <c r="AE109"/>
  <c r="AG109" s="1"/>
  <c r="AB109"/>
  <c r="Z109"/>
  <c r="V109"/>
  <c r="AF108"/>
  <c r="AG108" s="1"/>
  <c r="AE108"/>
  <c r="AB108"/>
  <c r="Z108"/>
  <c r="V108"/>
  <c r="AF107"/>
  <c r="AE107"/>
  <c r="AB107"/>
  <c r="Z107"/>
  <c r="V107"/>
  <c r="AF106"/>
  <c r="AE106"/>
  <c r="AB106"/>
  <c r="Z106"/>
  <c r="V106"/>
  <c r="AF105"/>
  <c r="AE105"/>
  <c r="AG105" s="1"/>
  <c r="AB105"/>
  <c r="Z105"/>
  <c r="V105"/>
  <c r="AF104"/>
  <c r="AG104" s="1"/>
  <c r="AE104"/>
  <c r="AB104"/>
  <c r="Z104"/>
  <c r="V104"/>
  <c r="AF103"/>
  <c r="AE103"/>
  <c r="AB103"/>
  <c r="Z103"/>
  <c r="V103"/>
  <c r="AF102"/>
  <c r="AE102"/>
  <c r="AB102"/>
  <c r="Z102"/>
  <c r="V102"/>
  <c r="AF101"/>
  <c r="AE101"/>
  <c r="AG101" s="1"/>
  <c r="AB101"/>
  <c r="Z101"/>
  <c r="V101"/>
  <c r="AF100"/>
  <c r="AG100" s="1"/>
  <c r="AE100"/>
  <c r="AB100"/>
  <c r="Z100"/>
  <c r="V100"/>
  <c r="AF99"/>
  <c r="AE99"/>
  <c r="AB99"/>
  <c r="Z99"/>
  <c r="V99"/>
  <c r="AF98"/>
  <c r="AE98"/>
  <c r="AB98"/>
  <c r="Z98"/>
  <c r="V98"/>
  <c r="AF97"/>
  <c r="AE97"/>
  <c r="AG97" s="1"/>
  <c r="AB97"/>
  <c r="Z97"/>
  <c r="V97"/>
  <c r="AF96"/>
  <c r="AG96" s="1"/>
  <c r="AE96"/>
  <c r="AB96"/>
  <c r="Z96"/>
  <c r="V96"/>
  <c r="AF95"/>
  <c r="AE95"/>
  <c r="AB95"/>
  <c r="Z95"/>
  <c r="V95"/>
  <c r="AF94"/>
  <c r="AE94"/>
  <c r="AB94"/>
  <c r="Z94"/>
  <c r="V94"/>
  <c r="AF93"/>
  <c r="AE93"/>
  <c r="AG93" s="1"/>
  <c r="AB93"/>
  <c r="Z93"/>
  <c r="V93"/>
  <c r="AF92"/>
  <c r="AG92" s="1"/>
  <c r="AE92"/>
  <c r="AB92"/>
  <c r="Z92"/>
  <c r="V92"/>
  <c r="AF91"/>
  <c r="AE91"/>
  <c r="AB91"/>
  <c r="Z91"/>
  <c r="V91"/>
  <c r="AF90"/>
  <c r="AE90"/>
  <c r="AB90"/>
  <c r="Z90"/>
  <c r="V90"/>
  <c r="AF89"/>
  <c r="AE89"/>
  <c r="AG89" s="1"/>
  <c r="AB89"/>
  <c r="Z89"/>
  <c r="V89"/>
  <c r="AF88"/>
  <c r="AG88" s="1"/>
  <c r="AE88"/>
  <c r="AB88"/>
  <c r="Z88"/>
  <c r="V88"/>
  <c r="AF87"/>
  <c r="AE87"/>
  <c r="AB87"/>
  <c r="Z87"/>
  <c r="V87"/>
  <c r="AF86"/>
  <c r="AE86"/>
  <c r="AB86"/>
  <c r="Z86"/>
  <c r="V86"/>
  <c r="AF85"/>
  <c r="AE85"/>
  <c r="AG85" s="1"/>
  <c r="AB85"/>
  <c r="Z85"/>
  <c r="V85"/>
  <c r="AF84"/>
  <c r="AG84" s="1"/>
  <c r="AE84"/>
  <c r="AB84"/>
  <c r="Z84"/>
  <c r="V84"/>
  <c r="AF83"/>
  <c r="AE83"/>
  <c r="AB83"/>
  <c r="Z83"/>
  <c r="V83"/>
  <c r="AF82"/>
  <c r="AE82"/>
  <c r="AB82"/>
  <c r="Z82"/>
  <c r="V82"/>
  <c r="AF81"/>
  <c r="AE81"/>
  <c r="AG81" s="1"/>
  <c r="AB81"/>
  <c r="Z81"/>
  <c r="V81"/>
  <c r="AF80"/>
  <c r="AG80" s="1"/>
  <c r="AE80"/>
  <c r="AB80"/>
  <c r="Z80"/>
  <c r="V80"/>
  <c r="AF79"/>
  <c r="AE79"/>
  <c r="AB79"/>
  <c r="Z79"/>
  <c r="V79"/>
  <c r="AF78"/>
  <c r="AE78"/>
  <c r="AB78"/>
  <c r="Z78"/>
  <c r="V78"/>
  <c r="AF77"/>
  <c r="AE77"/>
  <c r="AG77" s="1"/>
  <c r="AB77"/>
  <c r="Z77"/>
  <c r="V77"/>
  <c r="AF76"/>
  <c r="AG76" s="1"/>
  <c r="AE76"/>
  <c r="AB76"/>
  <c r="Z76"/>
  <c r="V76"/>
  <c r="AF75"/>
  <c r="AE75"/>
  <c r="AB75"/>
  <c r="Z75"/>
  <c r="V75"/>
  <c r="AF74"/>
  <c r="AE74"/>
  <c r="AB74"/>
  <c r="Z74"/>
  <c r="V74"/>
  <c r="AF73"/>
  <c r="AE73"/>
  <c r="AG73" s="1"/>
  <c r="AB73"/>
  <c r="Z73"/>
  <c r="V73"/>
  <c r="AF72"/>
  <c r="AG72" s="1"/>
  <c r="AE72"/>
  <c r="AB72"/>
  <c r="Z72"/>
  <c r="V72"/>
  <c r="AF71"/>
  <c r="AE71"/>
  <c r="AB71"/>
  <c r="Z71"/>
  <c r="V71"/>
  <c r="AF70"/>
  <c r="AE70"/>
  <c r="AB70"/>
  <c r="Z70"/>
  <c r="V70"/>
  <c r="AF69"/>
  <c r="AE69"/>
  <c r="AG69" s="1"/>
  <c r="AB69"/>
  <c r="Z69"/>
  <c r="V69"/>
  <c r="AF68"/>
  <c r="AG68" s="1"/>
  <c r="AE68"/>
  <c r="AB68"/>
  <c r="Z68"/>
  <c r="V68"/>
  <c r="AF67"/>
  <c r="AE67"/>
  <c r="AB67"/>
  <c r="Z67"/>
  <c r="V67"/>
  <c r="AF66"/>
  <c r="AE66"/>
  <c r="AB66"/>
  <c r="Z66"/>
  <c r="V66"/>
  <c r="AF65"/>
  <c r="AE65"/>
  <c r="AG65" s="1"/>
  <c r="AB65"/>
  <c r="Z65"/>
  <c r="V65"/>
  <c r="AF64"/>
  <c r="AG64" s="1"/>
  <c r="AE64"/>
  <c r="AB64"/>
  <c r="Z64"/>
  <c r="V64"/>
  <c r="AF63"/>
  <c r="AE63"/>
  <c r="AB63"/>
  <c r="Z63"/>
  <c r="V63"/>
  <c r="AF62"/>
  <c r="AE62"/>
  <c r="AB62"/>
  <c r="Z62"/>
  <c r="V62"/>
  <c r="AF61"/>
  <c r="AE61"/>
  <c r="AG61" s="1"/>
  <c r="AB61"/>
  <c r="Z61"/>
  <c r="V61"/>
  <c r="AF60"/>
  <c r="AG60" s="1"/>
  <c r="AE60"/>
  <c r="AB60"/>
  <c r="Z60"/>
  <c r="V60"/>
  <c r="AF59"/>
  <c r="AE59"/>
  <c r="AB59"/>
  <c r="Z59"/>
  <c r="V59"/>
  <c r="AF58"/>
  <c r="AE58"/>
  <c r="AB58"/>
  <c r="Z58"/>
  <c r="V58"/>
  <c r="AF57"/>
  <c r="AE57"/>
  <c r="AG57" s="1"/>
  <c r="AB57"/>
  <c r="Z57"/>
  <c r="V57"/>
  <c r="AF56"/>
  <c r="AG56" s="1"/>
  <c r="AE56"/>
  <c r="AB56"/>
  <c r="Z56"/>
  <c r="V56"/>
  <c r="AF55"/>
  <c r="AE55"/>
  <c r="AB55"/>
  <c r="Z55"/>
  <c r="V55"/>
  <c r="AF54"/>
  <c r="AE54"/>
  <c r="AB54"/>
  <c r="Z54"/>
  <c r="V54"/>
  <c r="AF53"/>
  <c r="AE53"/>
  <c r="AG53" s="1"/>
  <c r="AB53"/>
  <c r="Z53"/>
  <c r="V53"/>
  <c r="AF52"/>
  <c r="AG52" s="1"/>
  <c r="AE52"/>
  <c r="AB52"/>
  <c r="Z52"/>
  <c r="V52"/>
  <c r="AF51"/>
  <c r="AE51"/>
  <c r="AB51"/>
  <c r="Z51"/>
  <c r="V51"/>
  <c r="AF50"/>
  <c r="AE50"/>
  <c r="AB50"/>
  <c r="Z50"/>
  <c r="V50"/>
  <c r="AF49"/>
  <c r="AE49"/>
  <c r="AG49" s="1"/>
  <c r="AB49"/>
  <c r="Z49"/>
  <c r="V49"/>
  <c r="AF48"/>
  <c r="AG48" s="1"/>
  <c r="AE48"/>
  <c r="AB48"/>
  <c r="Z48"/>
  <c r="V48"/>
  <c r="AF47"/>
  <c r="AE47"/>
  <c r="AG47" s="1"/>
  <c r="AB47"/>
  <c r="Z47"/>
  <c r="V47"/>
  <c r="AF46"/>
  <c r="AG46" s="1"/>
  <c r="AE46"/>
  <c r="AB46"/>
  <c r="Z46"/>
  <c r="V46"/>
  <c r="AF45"/>
  <c r="AE45"/>
  <c r="AG45" s="1"/>
  <c r="AB45"/>
  <c r="Z45"/>
  <c r="V45"/>
  <c r="AF44"/>
  <c r="AG44" s="1"/>
  <c r="AE44"/>
  <c r="AB44"/>
  <c r="Z44"/>
  <c r="V44"/>
  <c r="AF43"/>
  <c r="AE43"/>
  <c r="AG43" s="1"/>
  <c r="AB43"/>
  <c r="Z43"/>
  <c r="V43"/>
  <c r="AF42"/>
  <c r="AG42" s="1"/>
  <c r="AE42"/>
  <c r="AB42"/>
  <c r="Z42"/>
  <c r="V42"/>
  <c r="AF41"/>
  <c r="AE41"/>
  <c r="AG41" s="1"/>
  <c r="AB41"/>
  <c r="Z41"/>
  <c r="V41"/>
  <c r="AF40"/>
  <c r="AG40" s="1"/>
  <c r="AE40"/>
  <c r="AB40"/>
  <c r="Z40"/>
  <c r="V40"/>
  <c r="AF39"/>
  <c r="AE39"/>
  <c r="AG39" s="1"/>
  <c r="AB39"/>
  <c r="Z39"/>
  <c r="V39"/>
  <c r="AF38"/>
  <c r="AG38" s="1"/>
  <c r="AE38"/>
  <c r="AB38"/>
  <c r="Z38"/>
  <c r="V38"/>
  <c r="AF37"/>
  <c r="AE37"/>
  <c r="AG37" s="1"/>
  <c r="AB37"/>
  <c r="Z37"/>
  <c r="V37"/>
  <c r="AF36"/>
  <c r="AG36" s="1"/>
  <c r="AE36"/>
  <c r="AB36"/>
  <c r="Z36"/>
  <c r="V36"/>
  <c r="AF35"/>
  <c r="AE35"/>
  <c r="AG35" s="1"/>
  <c r="AB35"/>
  <c r="Z35"/>
  <c r="V35"/>
  <c r="AF34"/>
  <c r="AG34" s="1"/>
  <c r="AE34"/>
  <c r="AB34"/>
  <c r="Z34"/>
  <c r="V34"/>
  <c r="AF33"/>
  <c r="AE33"/>
  <c r="AG33" s="1"/>
  <c r="AB33"/>
  <c r="Z33"/>
  <c r="V33"/>
  <c r="AF32"/>
  <c r="AG32" s="1"/>
  <c r="AE32"/>
  <c r="AB32"/>
  <c r="Z32"/>
  <c r="V32"/>
  <c r="AF31"/>
  <c r="AE31"/>
  <c r="AG31" s="1"/>
  <c r="AB31"/>
  <c r="Z31"/>
  <c r="V31"/>
  <c r="AF30"/>
  <c r="AG30" s="1"/>
  <c r="AE30"/>
  <c r="AB30"/>
  <c r="Z30"/>
  <c r="V30"/>
  <c r="AF29"/>
  <c r="AE29"/>
  <c r="AG29" s="1"/>
  <c r="AB29"/>
  <c r="Z29"/>
  <c r="V29"/>
  <c r="AF28"/>
  <c r="AG28" s="1"/>
  <c r="AE28"/>
  <c r="AB28"/>
  <c r="Z28"/>
  <c r="V28"/>
  <c r="AF27"/>
  <c r="AE27"/>
  <c r="AG27" s="1"/>
  <c r="AB27"/>
  <c r="Z27"/>
  <c r="V27"/>
  <c r="AF26"/>
  <c r="AG26" s="1"/>
  <c r="AE26"/>
  <c r="AB26"/>
  <c r="Z26"/>
  <c r="V26"/>
  <c r="AF25"/>
  <c r="AE25"/>
  <c r="AG25" s="1"/>
  <c r="AB25"/>
  <c r="Z25"/>
  <c r="V25"/>
  <c r="AF24"/>
  <c r="AG24" s="1"/>
  <c r="AE24"/>
  <c r="AB24"/>
  <c r="Z24"/>
  <c r="V24"/>
  <c r="AF23"/>
  <c r="AE23"/>
  <c r="AG23" s="1"/>
  <c r="AB23"/>
  <c r="Z23"/>
  <c r="V23"/>
  <c r="AF22"/>
  <c r="AG22" s="1"/>
  <c r="AE22"/>
  <c r="AB22"/>
  <c r="Z22"/>
  <c r="V22"/>
  <c r="AF21"/>
  <c r="AE21"/>
  <c r="AG21" s="1"/>
  <c r="AB21"/>
  <c r="Z21"/>
  <c r="V21"/>
  <c r="AF20"/>
  <c r="AG20" s="1"/>
  <c r="AE20"/>
  <c r="AB20"/>
  <c r="Z20"/>
  <c r="V20"/>
  <c r="AF19"/>
  <c r="AE19"/>
  <c r="AG19" s="1"/>
  <c r="AB19"/>
  <c r="Z19"/>
  <c r="V19"/>
  <c r="AF18"/>
  <c r="AG18" s="1"/>
  <c r="AE18"/>
  <c r="AB18"/>
  <c r="Z18"/>
  <c r="V18"/>
  <c r="AF17"/>
  <c r="AE17"/>
  <c r="AG17" s="1"/>
  <c r="AB17"/>
  <c r="Z17"/>
  <c r="V17"/>
  <c r="AF16"/>
  <c r="AG16" s="1"/>
  <c r="AE16"/>
  <c r="AB16"/>
  <c r="Z16"/>
  <c r="V16"/>
  <c r="AF15"/>
  <c r="AE15"/>
  <c r="AG15" s="1"/>
  <c r="AB15"/>
  <c r="Z15"/>
  <c r="V15"/>
  <c r="AF14"/>
  <c r="AG14" s="1"/>
  <c r="AE14"/>
  <c r="AB14"/>
  <c r="Z14"/>
  <c r="V14"/>
  <c r="AF13"/>
  <c r="AE13"/>
  <c r="AG13" s="1"/>
  <c r="AB13"/>
  <c r="Z13"/>
  <c r="V13"/>
  <c r="AF12"/>
  <c r="AG12" s="1"/>
  <c r="AE12"/>
  <c r="AB12"/>
  <c r="Z12"/>
  <c r="V12"/>
  <c r="AF11"/>
  <c r="AE11"/>
  <c r="AG11" s="1"/>
  <c r="AB11"/>
  <c r="Z11"/>
  <c r="V11"/>
  <c r="AF10"/>
  <c r="AG10" s="1"/>
  <c r="AE10"/>
  <c r="AB10"/>
  <c r="Z10"/>
  <c r="V10"/>
  <c r="AF9"/>
  <c r="AE9"/>
  <c r="AG9" s="1"/>
  <c r="AB9"/>
  <c r="Z9"/>
  <c r="V9"/>
  <c r="AF8"/>
  <c r="AG8" s="1"/>
  <c r="AE8"/>
  <c r="AB8"/>
  <c r="Z8"/>
  <c r="V8"/>
  <c r="AF7"/>
  <c r="AE7"/>
  <c r="AG7" s="1"/>
  <c r="AB7"/>
  <c r="Z7"/>
  <c r="V7"/>
  <c r="AF6"/>
  <c r="AG6" s="1"/>
  <c r="AE6"/>
  <c r="AB6"/>
  <c r="Z6"/>
  <c r="V6"/>
  <c r="AF5"/>
  <c r="AE5"/>
  <c r="AG5" s="1"/>
  <c r="AB5"/>
  <c r="Z5"/>
  <c r="V5"/>
  <c r="AF4"/>
  <c r="AG4" s="1"/>
  <c r="AE4"/>
  <c r="AB4"/>
  <c r="Z4"/>
  <c r="V4"/>
  <c r="AF3"/>
  <c r="AE3"/>
  <c r="AG3" s="1"/>
  <c r="AB3"/>
  <c r="Z3"/>
  <c r="V3"/>
  <c r="AF2"/>
  <c r="AG2" s="1"/>
  <c r="AE2"/>
  <c r="AB2"/>
  <c r="Z2"/>
  <c r="V2"/>
  <c r="Z638" i="4"/>
  <c r="Z641"/>
  <c r="Z644"/>
  <c r="Z647"/>
  <c r="Z650"/>
  <c r="Z653"/>
  <c r="Z655"/>
  <c r="Z657"/>
  <c r="Z660"/>
  <c r="Z662"/>
  <c r="Z664"/>
  <c r="Z666"/>
  <c r="Z668"/>
  <c r="Z670"/>
  <c r="Z674"/>
  <c r="Z676"/>
  <c r="Z678"/>
  <c r="Z681"/>
  <c r="Z684"/>
  <c r="Z687"/>
  <c r="Z690"/>
  <c r="Z693"/>
  <c r="Z695"/>
  <c r="Z679"/>
  <c r="Z682"/>
  <c r="Z685"/>
  <c r="Z688"/>
  <c r="Z691"/>
  <c r="V679"/>
  <c r="V682"/>
  <c r="V685"/>
  <c r="V688"/>
  <c r="V691"/>
  <c r="AB679"/>
  <c r="AB682"/>
  <c r="AB685"/>
  <c r="AB688"/>
  <c r="AB691"/>
  <c r="AE679"/>
  <c r="AE682"/>
  <c r="AE685"/>
  <c r="AE688"/>
  <c r="AE691"/>
  <c r="AF679"/>
  <c r="AF682"/>
  <c r="AF685"/>
  <c r="AF688"/>
  <c r="AF691"/>
  <c r="V674"/>
  <c r="V676"/>
  <c r="V678"/>
  <c r="V681"/>
  <c r="V684"/>
  <c r="V687"/>
  <c r="V690"/>
  <c r="V693"/>
  <c r="V695"/>
  <c r="AB674"/>
  <c r="AB676"/>
  <c r="AB678"/>
  <c r="AB681"/>
  <c r="AB684"/>
  <c r="AB687"/>
  <c r="AB690"/>
  <c r="AB693"/>
  <c r="AB695"/>
  <c r="AE674"/>
  <c r="AE676"/>
  <c r="AE678"/>
  <c r="AE681"/>
  <c r="AG681" s="1"/>
  <c r="AE684"/>
  <c r="AE687"/>
  <c r="AE690"/>
  <c r="AE693"/>
  <c r="AG693" s="1"/>
  <c r="AE695"/>
  <c r="AF674"/>
  <c r="AF676"/>
  <c r="AF678"/>
  <c r="AF681"/>
  <c r="AF684"/>
  <c r="AF687"/>
  <c r="AF690"/>
  <c r="AG690" s="1"/>
  <c r="AF693"/>
  <c r="AF695"/>
  <c r="V660"/>
  <c r="V662"/>
  <c r="V664"/>
  <c r="V666"/>
  <c r="V668"/>
  <c r="V670"/>
  <c r="AB660"/>
  <c r="AB662"/>
  <c r="AB664"/>
  <c r="AB666"/>
  <c r="AB668"/>
  <c r="AB670"/>
  <c r="AE660"/>
  <c r="AE662"/>
  <c r="AE664"/>
  <c r="AE666"/>
  <c r="AE668"/>
  <c r="AE670"/>
  <c r="AF660"/>
  <c r="AF662"/>
  <c r="AF664"/>
  <c r="AF666"/>
  <c r="AF668"/>
  <c r="AF670"/>
  <c r="V638"/>
  <c r="V641"/>
  <c r="V644"/>
  <c r="V647"/>
  <c r="V650"/>
  <c r="V653"/>
  <c r="V655"/>
  <c r="V657"/>
  <c r="AB638"/>
  <c r="AB641"/>
  <c r="AB644"/>
  <c r="AB647"/>
  <c r="AB650"/>
  <c r="AB653"/>
  <c r="AB655"/>
  <c r="AB657"/>
  <c r="AE638"/>
  <c r="AE641"/>
  <c r="AE644"/>
  <c r="AE647"/>
  <c r="AE650"/>
  <c r="AE653"/>
  <c r="AE655"/>
  <c r="AE657"/>
  <c r="AF638"/>
  <c r="AF641"/>
  <c r="AF644"/>
  <c r="AF647"/>
  <c r="AF650"/>
  <c r="AF653"/>
  <c r="AF655"/>
  <c r="AF657"/>
  <c r="AG638"/>
  <c r="AG641"/>
  <c r="AG644"/>
  <c r="AG647"/>
  <c r="AG650"/>
  <c r="AG653"/>
  <c r="AG655"/>
  <c r="AG657"/>
  <c r="Z774"/>
  <c r="Z637"/>
  <c r="Z640"/>
  <c r="Z643"/>
  <c r="Z646"/>
  <c r="Z649"/>
  <c r="Z652"/>
  <c r="V640"/>
  <c r="V643"/>
  <c r="V646"/>
  <c r="V649"/>
  <c r="V652"/>
  <c r="AB640"/>
  <c r="AB643"/>
  <c r="AB646"/>
  <c r="AB649"/>
  <c r="AB652"/>
  <c r="AE640"/>
  <c r="AE643"/>
  <c r="AE646"/>
  <c r="AE649"/>
  <c r="AE652"/>
  <c r="AF640"/>
  <c r="AF643"/>
  <c r="AF646"/>
  <c r="AF649"/>
  <c r="AF652"/>
  <c r="V637"/>
  <c r="AB637"/>
  <c r="AE637"/>
  <c r="AF637"/>
  <c r="Z632"/>
  <c r="Z631"/>
  <c r="AF630"/>
  <c r="AE630"/>
  <c r="AB630"/>
  <c r="Z630"/>
  <c r="V630"/>
  <c r="AF626"/>
  <c r="AE626"/>
  <c r="AB626"/>
  <c r="Z626"/>
  <c r="V626"/>
  <c r="O3" i="5"/>
  <c r="N3"/>
  <c r="Z604" i="4"/>
  <c r="Z605"/>
  <c r="Z606"/>
  <c r="Z607"/>
  <c r="Z608"/>
  <c r="Z609"/>
  <c r="Z610"/>
  <c r="Z611"/>
  <c r="Z613"/>
  <c r="Z614"/>
  <c r="Z615"/>
  <c r="Z616"/>
  <c r="Z617"/>
  <c r="Z618"/>
  <c r="Z619"/>
  <c r="Z620"/>
  <c r="Z623"/>
  <c r="Z625"/>
  <c r="V623"/>
  <c r="V625"/>
  <c r="AB623"/>
  <c r="AB625"/>
  <c r="AE623"/>
  <c r="AE625"/>
  <c r="AF623"/>
  <c r="AF625"/>
  <c r="Z574"/>
  <c r="Z577"/>
  <c r="Z580"/>
  <c r="Z583"/>
  <c r="Z586"/>
  <c r="Z588"/>
  <c r="Z590"/>
  <c r="Z592"/>
  <c r="Z594"/>
  <c r="Z596"/>
  <c r="Z598"/>
  <c r="Z600"/>
  <c r="Z602"/>
  <c r="V602"/>
  <c r="AB602"/>
  <c r="AE602"/>
  <c r="AF602"/>
  <c r="V600"/>
  <c r="AB600"/>
  <c r="AE600"/>
  <c r="AF600"/>
  <c r="V598"/>
  <c r="AB598"/>
  <c r="AE598"/>
  <c r="AF598"/>
  <c r="V596"/>
  <c r="AB596"/>
  <c r="AE596"/>
  <c r="AF596"/>
  <c r="V594"/>
  <c r="AB594"/>
  <c r="AE594"/>
  <c r="AF594"/>
  <c r="V592"/>
  <c r="AB592"/>
  <c r="AE592"/>
  <c r="AF592"/>
  <c r="V590"/>
  <c r="AB590"/>
  <c r="AE590"/>
  <c r="AF590"/>
  <c r="V588"/>
  <c r="AB588"/>
  <c r="AE588"/>
  <c r="AF588"/>
  <c r="V586"/>
  <c r="AB586"/>
  <c r="AE586"/>
  <c r="AF586"/>
  <c r="V583"/>
  <c r="AB583"/>
  <c r="AE583"/>
  <c r="AF583"/>
  <c r="V580"/>
  <c r="AB580"/>
  <c r="AE580"/>
  <c r="AF580"/>
  <c r="V577"/>
  <c r="AB577"/>
  <c r="AE577"/>
  <c r="AF577"/>
  <c r="V574"/>
  <c r="AB574"/>
  <c r="AE574"/>
  <c r="AF574"/>
  <c r="V617"/>
  <c r="V619"/>
  <c r="AB617"/>
  <c r="AB619"/>
  <c r="AE617"/>
  <c r="AE619"/>
  <c r="AF617"/>
  <c r="AF619"/>
  <c r="V608"/>
  <c r="V610"/>
  <c r="V612"/>
  <c r="V614"/>
  <c r="AB608"/>
  <c r="AB610"/>
  <c r="AB614"/>
  <c r="AE608"/>
  <c r="AE610"/>
  <c r="AE612"/>
  <c r="AE614"/>
  <c r="AF608"/>
  <c r="AF610"/>
  <c r="AF612"/>
  <c r="AF614"/>
  <c r="AG608"/>
  <c r="AG610"/>
  <c r="AG612"/>
  <c r="AG614"/>
  <c r="V565"/>
  <c r="V568"/>
  <c r="V571"/>
  <c r="V604"/>
  <c r="V606"/>
  <c r="AB565"/>
  <c r="AB568"/>
  <c r="AB571"/>
  <c r="AB604"/>
  <c r="AB606"/>
  <c r="AE565"/>
  <c r="AE568"/>
  <c r="AE571"/>
  <c r="AE604"/>
  <c r="AE606"/>
  <c r="AF565"/>
  <c r="AF568"/>
  <c r="AF571"/>
  <c r="AF604"/>
  <c r="AF606"/>
  <c r="V562"/>
  <c r="AB562"/>
  <c r="AE562"/>
  <c r="AF562"/>
  <c r="Z520"/>
  <c r="Z523"/>
  <c r="Z526"/>
  <c r="Z528"/>
  <c r="Z536"/>
  <c r="Z539"/>
  <c r="Z542"/>
  <c r="Z543"/>
  <c r="Z546"/>
  <c r="Z530"/>
  <c r="Z532"/>
  <c r="Z534"/>
  <c r="Z537"/>
  <c r="Z540"/>
  <c r="Z544"/>
  <c r="Z547"/>
  <c r="Z549"/>
  <c r="Z551"/>
  <c r="Z555"/>
  <c r="Z557"/>
  <c r="Z559"/>
  <c r="Z561"/>
  <c r="Z564"/>
  <c r="Z567"/>
  <c r="Z573"/>
  <c r="Z576"/>
  <c r="Z579"/>
  <c r="Z582"/>
  <c r="Z585"/>
  <c r="Z587"/>
  <c r="V530"/>
  <c r="V532"/>
  <c r="V534"/>
  <c r="V537"/>
  <c r="V540"/>
  <c r="V544"/>
  <c r="V547"/>
  <c r="V549"/>
  <c r="V551"/>
  <c r="V553"/>
  <c r="V555"/>
  <c r="V557"/>
  <c r="V559"/>
  <c r="V561"/>
  <c r="V564"/>
  <c r="V567"/>
  <c r="V570"/>
  <c r="V573"/>
  <c r="V576"/>
  <c r="V579"/>
  <c r="V582"/>
  <c r="V585"/>
  <c r="V587"/>
  <c r="AB530"/>
  <c r="AB532"/>
  <c r="AB534"/>
  <c r="AB537"/>
  <c r="AB540"/>
  <c r="AB544"/>
  <c r="AB547"/>
  <c r="AB549"/>
  <c r="AB551"/>
  <c r="AB553"/>
  <c r="AB555"/>
  <c r="AB557"/>
  <c r="AB559"/>
  <c r="AB561"/>
  <c r="AB564"/>
  <c r="AB567"/>
  <c r="AB570"/>
  <c r="AB573"/>
  <c r="AB576"/>
  <c r="AB579"/>
  <c r="AB582"/>
  <c r="AB585"/>
  <c r="AB587"/>
  <c r="AE530"/>
  <c r="AE532"/>
  <c r="AE534"/>
  <c r="AE537"/>
  <c r="AE540"/>
  <c r="AE544"/>
  <c r="AE547"/>
  <c r="AE549"/>
  <c r="AE551"/>
  <c r="AE553"/>
  <c r="AE555"/>
  <c r="AE557"/>
  <c r="AE559"/>
  <c r="AE561"/>
  <c r="AE564"/>
  <c r="AE567"/>
  <c r="AE570"/>
  <c r="AE573"/>
  <c r="AE576"/>
  <c r="AE579"/>
  <c r="AE582"/>
  <c r="AE585"/>
  <c r="AE587"/>
  <c r="AF530"/>
  <c r="AF532"/>
  <c r="AF534"/>
  <c r="AF537"/>
  <c r="AF540"/>
  <c r="AF544"/>
  <c r="AF547"/>
  <c r="AF549"/>
  <c r="AF551"/>
  <c r="AF553"/>
  <c r="AF555"/>
  <c r="AF557"/>
  <c r="AF559"/>
  <c r="AF561"/>
  <c r="AF564"/>
  <c r="AF567"/>
  <c r="AF570"/>
  <c r="AF573"/>
  <c r="AF576"/>
  <c r="AF579"/>
  <c r="AF582"/>
  <c r="AF585"/>
  <c r="AF587"/>
  <c r="V543"/>
  <c r="AB543"/>
  <c r="AE543"/>
  <c r="AF543"/>
  <c r="V536"/>
  <c r="V539"/>
  <c r="V542"/>
  <c r="V546"/>
  <c r="AB536"/>
  <c r="AB539"/>
  <c r="AB542"/>
  <c r="AB546"/>
  <c r="AE536"/>
  <c r="AE539"/>
  <c r="AE542"/>
  <c r="AE546"/>
  <c r="AF536"/>
  <c r="AF539"/>
  <c r="AF542"/>
  <c r="AF546"/>
  <c r="AG536"/>
  <c r="AG539"/>
  <c r="AG542"/>
  <c r="AG546"/>
  <c r="V526"/>
  <c r="V528"/>
  <c r="AB526"/>
  <c r="AB528"/>
  <c r="AE526"/>
  <c r="AE528"/>
  <c r="AF526"/>
  <c r="AF528"/>
  <c r="V520"/>
  <c r="V523"/>
  <c r="AB520"/>
  <c r="AB523"/>
  <c r="AE520"/>
  <c r="AE523"/>
  <c r="AF520"/>
  <c r="AF523"/>
  <c r="Z503"/>
  <c r="Z507"/>
  <c r="Z511"/>
  <c r="Z515"/>
  <c r="V507"/>
  <c r="V511"/>
  <c r="V515"/>
  <c r="AB507"/>
  <c r="AB511"/>
  <c r="AB515"/>
  <c r="AE507"/>
  <c r="AE511"/>
  <c r="AE515"/>
  <c r="AF507"/>
  <c r="AF511"/>
  <c r="AF515"/>
  <c r="V503"/>
  <c r="AB503"/>
  <c r="AE503"/>
  <c r="AF503"/>
  <c r="AB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8"/>
  <c r="AB479"/>
  <c r="AB477"/>
  <c r="AB482"/>
  <c r="AB483"/>
  <c r="AB480"/>
  <c r="AB486"/>
  <c r="AB481"/>
  <c r="AB489"/>
  <c r="AB484"/>
  <c r="AB485"/>
  <c r="AB487"/>
  <c r="AB488"/>
  <c r="AB490"/>
  <c r="AB491"/>
  <c r="AB492"/>
  <c r="AB493"/>
  <c r="AB494"/>
  <c r="AB495"/>
  <c r="AB496"/>
  <c r="AB497"/>
  <c r="AB498"/>
  <c r="AB499"/>
  <c r="AB500"/>
  <c r="AB501"/>
  <c r="AB502"/>
  <c r="AB504"/>
  <c r="AB505"/>
  <c r="AB506"/>
  <c r="AB508"/>
  <c r="AB509"/>
  <c r="AB510"/>
  <c r="AB512"/>
  <c r="AB513"/>
  <c r="AB514"/>
  <c r="AB516"/>
  <c r="AB517"/>
  <c r="AB518"/>
  <c r="AB519"/>
  <c r="AB521"/>
  <c r="AB522"/>
  <c r="AB524"/>
  <c r="AB525"/>
  <c r="AB527"/>
  <c r="AB529"/>
  <c r="AB531"/>
  <c r="AB533"/>
  <c r="AB535"/>
  <c r="AB538"/>
  <c r="AB541"/>
  <c r="AB545"/>
  <c r="AB548"/>
  <c r="AB550"/>
  <c r="AB552"/>
  <c r="AB554"/>
  <c r="AB556"/>
  <c r="AB558"/>
  <c r="AB560"/>
  <c r="AB563"/>
  <c r="AB566"/>
  <c r="AB569"/>
  <c r="AB572"/>
  <c r="AB575"/>
  <c r="AB578"/>
  <c r="AB581"/>
  <c r="AB584"/>
  <c r="AB589"/>
  <c r="AB591"/>
  <c r="AB593"/>
  <c r="AB595"/>
  <c r="AB597"/>
  <c r="AB599"/>
  <c r="AB601"/>
  <c r="AB603"/>
  <c r="AB605"/>
  <c r="AB607"/>
  <c r="AB609"/>
  <c r="AB611"/>
  <c r="AB613"/>
  <c r="AB615"/>
  <c r="AB616"/>
  <c r="AB618"/>
  <c r="AB620"/>
  <c r="AB621"/>
  <c r="AB622"/>
  <c r="AB624"/>
  <c r="AB627"/>
  <c r="AB628"/>
  <c r="AB629"/>
  <c r="AB631"/>
  <c r="AB632"/>
  <c r="AB633"/>
  <c r="AB634"/>
  <c r="AB635"/>
  <c r="AB636"/>
  <c r="AB639"/>
  <c r="AB642"/>
  <c r="AB645"/>
  <c r="AB648"/>
  <c r="AB651"/>
  <c r="AB654"/>
  <c r="AB656"/>
  <c r="AB658"/>
  <c r="AB659"/>
  <c r="AB661"/>
  <c r="AB663"/>
  <c r="AB665"/>
  <c r="AB667"/>
  <c r="AB669"/>
  <c r="AB671"/>
  <c r="AB672"/>
  <c r="AB673"/>
  <c r="AB675"/>
  <c r="AB677"/>
  <c r="AB680"/>
  <c r="AB683"/>
  <c r="AB686"/>
  <c r="AB689"/>
  <c r="AB692"/>
  <c r="AB694"/>
  <c r="AB696"/>
  <c r="AB698"/>
  <c r="AB699"/>
  <c r="AB702"/>
  <c r="AB705"/>
  <c r="AB708"/>
  <c r="AB711"/>
  <c r="AB714"/>
  <c r="AB716"/>
  <c r="AB718"/>
  <c r="AB720"/>
  <c r="AB723"/>
  <c r="AB725"/>
  <c r="AB728"/>
  <c r="AB731"/>
  <c r="AB734"/>
  <c r="AB737"/>
  <c r="AB740"/>
  <c r="AB776"/>
  <c r="AB778"/>
  <c r="AB780"/>
  <c r="AB782"/>
  <c r="AB784"/>
  <c r="AB786"/>
  <c r="AB744"/>
  <c r="AB745"/>
  <c r="AB746"/>
  <c r="AB747"/>
  <c r="AB748"/>
  <c r="AB749"/>
  <c r="AB750"/>
  <c r="AB751"/>
  <c r="AB752"/>
  <c r="AB753"/>
  <c r="AB754"/>
  <c r="AB755"/>
  <c r="AB756"/>
  <c r="AB757"/>
  <c r="AB758"/>
  <c r="AB759"/>
  <c r="AB760"/>
  <c r="AB761"/>
  <c r="AB762"/>
  <c r="AB763"/>
  <c r="AB764"/>
  <c r="AB765"/>
  <c r="AB766"/>
  <c r="AB767"/>
  <c r="AB768"/>
  <c r="AB769"/>
  <c r="AB770"/>
  <c r="AB771"/>
  <c r="AB772"/>
  <c r="AB773"/>
  <c r="AB774"/>
  <c r="AB2"/>
  <c r="Z2"/>
  <c r="AE497"/>
  <c r="AF497"/>
  <c r="AE498"/>
  <c r="AF498"/>
  <c r="AE499"/>
  <c r="AF499"/>
  <c r="AE500"/>
  <c r="AF500"/>
  <c r="AE501"/>
  <c r="AF501"/>
  <c r="AE502"/>
  <c r="AF502"/>
  <c r="AE504"/>
  <c r="AF504"/>
  <c r="AE505"/>
  <c r="AF505"/>
  <c r="AE506"/>
  <c r="AF506"/>
  <c r="AE508"/>
  <c r="AF508"/>
  <c r="AE509"/>
  <c r="AF509"/>
  <c r="AE510"/>
  <c r="AF510"/>
  <c r="AE512"/>
  <c r="AF512"/>
  <c r="AE513"/>
  <c r="AF513"/>
  <c r="AE514"/>
  <c r="AF514"/>
  <c r="AE516"/>
  <c r="AF516"/>
  <c r="AE517"/>
  <c r="AF517"/>
  <c r="AE518"/>
  <c r="AF518"/>
  <c r="AE519"/>
  <c r="AF519"/>
  <c r="AE521"/>
  <c r="AF521"/>
  <c r="AE522"/>
  <c r="AF522"/>
  <c r="AE524"/>
  <c r="AF524"/>
  <c r="AE525"/>
  <c r="AF525"/>
  <c r="AE527"/>
  <c r="AF527"/>
  <c r="AE529"/>
  <c r="AF529"/>
  <c r="AE531"/>
  <c r="AF531"/>
  <c r="AE533"/>
  <c r="AF533"/>
  <c r="AE535"/>
  <c r="AF535"/>
  <c r="AE538"/>
  <c r="AF538"/>
  <c r="AE541"/>
  <c r="AF541"/>
  <c r="AE545"/>
  <c r="AF545"/>
  <c r="AE548"/>
  <c r="AF548"/>
  <c r="AE550"/>
  <c r="AF550"/>
  <c r="AE552"/>
  <c r="AF552"/>
  <c r="AE554"/>
  <c r="AF554"/>
  <c r="AE556"/>
  <c r="AF556"/>
  <c r="AE558"/>
  <c r="AF558"/>
  <c r="AE560"/>
  <c r="AF560"/>
  <c r="AE563"/>
  <c r="AF563"/>
  <c r="AE566"/>
  <c r="AF566"/>
  <c r="AE569"/>
  <c r="AF569"/>
  <c r="AE572"/>
  <c r="AF572"/>
  <c r="AE575"/>
  <c r="AF575"/>
  <c r="AE578"/>
  <c r="AF578"/>
  <c r="AE581"/>
  <c r="AF581"/>
  <c r="AE584"/>
  <c r="AF584"/>
  <c r="AE589"/>
  <c r="AF589"/>
  <c r="AE591"/>
  <c r="AF591"/>
  <c r="AE593"/>
  <c r="AF593"/>
  <c r="AE595"/>
  <c r="AF595"/>
  <c r="AE597"/>
  <c r="AF597"/>
  <c r="AE599"/>
  <c r="AF599"/>
  <c r="AE601"/>
  <c r="AF601"/>
  <c r="AE603"/>
  <c r="AF603"/>
  <c r="AE605"/>
  <c r="AF605"/>
  <c r="AE607"/>
  <c r="AF607"/>
  <c r="AE609"/>
  <c r="AF609"/>
  <c r="AE611"/>
  <c r="AF611"/>
  <c r="AE613"/>
  <c r="AF613"/>
  <c r="AE615"/>
  <c r="AF615"/>
  <c r="AE616"/>
  <c r="AF616"/>
  <c r="AE618"/>
  <c r="AF618"/>
  <c r="AE620"/>
  <c r="AF620"/>
  <c r="AE621"/>
  <c r="AF621"/>
  <c r="AE622"/>
  <c r="AF622"/>
  <c r="AE624"/>
  <c r="AF624"/>
  <c r="AE627"/>
  <c r="AF627"/>
  <c r="AE628"/>
  <c r="AF628"/>
  <c r="AE629"/>
  <c r="AF629"/>
  <c r="AE631"/>
  <c r="AF631"/>
  <c r="AE632"/>
  <c r="AF632"/>
  <c r="AE633"/>
  <c r="AF633"/>
  <c r="AE634"/>
  <c r="AF634"/>
  <c r="AE635"/>
  <c r="AF635"/>
  <c r="AE636"/>
  <c r="AF636"/>
  <c r="AE639"/>
  <c r="AF639"/>
  <c r="AE642"/>
  <c r="AF642"/>
  <c r="AE645"/>
  <c r="AF645"/>
  <c r="AE648"/>
  <c r="AF648"/>
  <c r="AE651"/>
  <c r="AF651"/>
  <c r="AE654"/>
  <c r="AF654"/>
  <c r="AE656"/>
  <c r="AF656"/>
  <c r="AE658"/>
  <c r="AF658"/>
  <c r="AE659"/>
  <c r="AF659"/>
  <c r="AE661"/>
  <c r="AF661"/>
  <c r="AE663"/>
  <c r="AF663"/>
  <c r="AE665"/>
  <c r="AF665"/>
  <c r="AE667"/>
  <c r="AF667"/>
  <c r="AE669"/>
  <c r="AF669"/>
  <c r="AE671"/>
  <c r="AF671"/>
  <c r="AE672"/>
  <c r="AF672"/>
  <c r="AE673"/>
  <c r="AF673"/>
  <c r="AE675"/>
  <c r="AF675"/>
  <c r="AE677"/>
  <c r="AF677"/>
  <c r="AE680"/>
  <c r="AF680"/>
  <c r="AE683"/>
  <c r="AF683"/>
  <c r="AE686"/>
  <c r="AF686"/>
  <c r="AE689"/>
  <c r="AF689"/>
  <c r="AE692"/>
  <c r="AF692"/>
  <c r="AE694"/>
  <c r="AF694"/>
  <c r="AE696"/>
  <c r="AF696"/>
  <c r="AE698"/>
  <c r="AF698"/>
  <c r="AE699"/>
  <c r="AF699"/>
  <c r="AE702"/>
  <c r="AF702"/>
  <c r="AE705"/>
  <c r="AF705"/>
  <c r="AE708"/>
  <c r="AF708"/>
  <c r="AE711"/>
  <c r="AF711"/>
  <c r="AE714"/>
  <c r="AF714"/>
  <c r="AE716"/>
  <c r="AF716"/>
  <c r="AE718"/>
  <c r="AF718"/>
  <c r="AE720"/>
  <c r="AF720"/>
  <c r="AE723"/>
  <c r="AF723"/>
  <c r="AE725"/>
  <c r="AF725"/>
  <c r="AE728"/>
  <c r="AF728"/>
  <c r="AE731"/>
  <c r="AF731"/>
  <c r="AE734"/>
  <c r="AF734"/>
  <c r="AE737"/>
  <c r="AF737"/>
  <c r="AE740"/>
  <c r="AF740"/>
  <c r="AE743"/>
  <c r="AF743"/>
  <c r="AE776"/>
  <c r="AF776"/>
  <c r="AE778"/>
  <c r="AF778"/>
  <c r="AE780"/>
  <c r="AF780"/>
  <c r="AE782"/>
  <c r="AF782"/>
  <c r="AE784"/>
  <c r="AF784"/>
  <c r="AE786"/>
  <c r="AF786"/>
  <c r="AE744"/>
  <c r="AF744"/>
  <c r="AE745"/>
  <c r="AF745"/>
  <c r="AE746"/>
  <c r="AF746"/>
  <c r="AE747"/>
  <c r="AF747"/>
  <c r="AE748"/>
  <c r="AF748"/>
  <c r="AE749"/>
  <c r="AF749"/>
  <c r="AE750"/>
  <c r="AF750"/>
  <c r="AE751"/>
  <c r="AF751"/>
  <c r="AE752"/>
  <c r="AF752"/>
  <c r="AE753"/>
  <c r="AF753"/>
  <c r="AE754"/>
  <c r="AF754"/>
  <c r="AE755"/>
  <c r="AF755"/>
  <c r="AE756"/>
  <c r="AF756"/>
  <c r="AE757"/>
  <c r="AF757"/>
  <c r="AE758"/>
  <c r="AF758"/>
  <c r="AE759"/>
  <c r="AF759"/>
  <c r="AE760"/>
  <c r="AF760"/>
  <c r="AE761"/>
  <c r="AF761"/>
  <c r="AE762"/>
  <c r="AF762"/>
  <c r="AE763"/>
  <c r="AF763"/>
  <c r="AE764"/>
  <c r="AF764"/>
  <c r="AE765"/>
  <c r="AF765"/>
  <c r="AE766"/>
  <c r="AF766"/>
  <c r="AE767"/>
  <c r="AF767"/>
  <c r="AE768"/>
  <c r="AF768"/>
  <c r="AE769"/>
  <c r="AF769"/>
  <c r="AE770"/>
  <c r="AF770"/>
  <c r="AE771"/>
  <c r="AF771"/>
  <c r="AE772"/>
  <c r="AF772"/>
  <c r="AE773"/>
  <c r="AF773"/>
  <c r="AE774"/>
  <c r="AF774"/>
  <c r="Z773"/>
  <c r="Z772"/>
  <c r="Z771"/>
  <c r="Z770"/>
  <c r="Z769"/>
  <c r="Z768"/>
  <c r="Z767"/>
  <c r="Z766"/>
  <c r="Z765"/>
  <c r="Z764"/>
  <c r="Z763"/>
  <c r="Z762"/>
  <c r="Z761"/>
  <c r="Z760"/>
  <c r="Z759"/>
  <c r="Z758"/>
  <c r="Z757"/>
  <c r="Z756"/>
  <c r="Z755"/>
  <c r="Z754"/>
  <c r="Z753"/>
  <c r="Z752"/>
  <c r="Z751"/>
  <c r="Z750"/>
  <c r="Z749"/>
  <c r="Z748"/>
  <c r="Z747"/>
  <c r="Z746"/>
  <c r="Z745"/>
  <c r="Z744"/>
  <c r="Z786"/>
  <c r="Z784"/>
  <c r="Z782"/>
  <c r="Z780"/>
  <c r="Z778"/>
  <c r="Z776"/>
  <c r="Z743"/>
  <c r="Z740"/>
  <c r="Z737"/>
  <c r="Z734"/>
  <c r="Z728"/>
  <c r="Z725"/>
  <c r="Z723"/>
  <c r="Z720"/>
  <c r="Z718"/>
  <c r="Z716"/>
  <c r="Z714"/>
  <c r="Z711"/>
  <c r="Z708"/>
  <c r="Z705"/>
  <c r="Z702"/>
  <c r="Z699"/>
  <c r="Z698"/>
  <c r="Z696"/>
  <c r="Z694"/>
  <c r="Z692"/>
  <c r="Z689"/>
  <c r="Z686"/>
  <c r="Z683"/>
  <c r="Z680"/>
  <c r="Z677"/>
  <c r="Z675"/>
  <c r="Z673"/>
  <c r="Z672"/>
  <c r="Z671"/>
  <c r="Z669"/>
  <c r="Z667"/>
  <c r="Z665"/>
  <c r="Z663"/>
  <c r="Z661"/>
  <c r="Z659"/>
  <c r="Z658"/>
  <c r="Z656"/>
  <c r="Z654"/>
  <c r="Z651"/>
  <c r="Z648"/>
  <c r="Z645"/>
  <c r="Z642"/>
  <c r="Z639"/>
  <c r="Z636"/>
  <c r="Z635"/>
  <c r="Z634"/>
  <c r="Z633"/>
  <c r="Z629"/>
  <c r="Z628"/>
  <c r="Z627"/>
  <c r="Z624"/>
  <c r="Z622"/>
  <c r="Z621"/>
  <c r="Z603"/>
  <c r="Z601"/>
  <c r="Z599"/>
  <c r="Z597"/>
  <c r="Z595"/>
  <c r="Z593"/>
  <c r="Z591"/>
  <c r="Z589"/>
  <c r="Z584"/>
  <c r="Z581"/>
  <c r="Z578"/>
  <c r="Z575"/>
  <c r="Z572"/>
  <c r="Z569"/>
  <c r="Z566"/>
  <c r="Z563"/>
  <c r="Z560"/>
  <c r="Z558"/>
  <c r="Z556"/>
  <c r="Z554"/>
  <c r="Z552"/>
  <c r="Z550"/>
  <c r="Z548"/>
  <c r="Z545"/>
  <c r="Z541"/>
  <c r="Z538"/>
  <c r="Z535"/>
  <c r="Z533"/>
  <c r="Z531"/>
  <c r="Z529"/>
  <c r="Z527"/>
  <c r="Z525"/>
  <c r="Z524"/>
  <c r="Z522"/>
  <c r="Z521"/>
  <c r="Z519"/>
  <c r="Z518"/>
  <c r="Z517"/>
  <c r="Z516"/>
  <c r="Z514"/>
  <c r="Z513"/>
  <c r="Z512"/>
  <c r="Z510"/>
  <c r="Z509"/>
  <c r="Z508"/>
  <c r="Z506"/>
  <c r="Z505"/>
  <c r="Z504"/>
  <c r="Z502"/>
  <c r="Z501"/>
  <c r="Z500"/>
  <c r="Z499"/>
  <c r="Z498"/>
  <c r="Z497"/>
  <c r="Z496"/>
  <c r="Z495"/>
  <c r="Z494"/>
  <c r="Z493"/>
  <c r="Z492"/>
  <c r="Z491"/>
  <c r="Z490"/>
  <c r="Z488"/>
  <c r="Z487"/>
  <c r="Z485"/>
  <c r="Z484"/>
  <c r="Z481"/>
  <c r="Z480"/>
  <c r="Z477"/>
  <c r="Z476"/>
  <c r="Z473"/>
  <c r="V496"/>
  <c r="V499"/>
  <c r="V502"/>
  <c r="V506"/>
  <c r="V510"/>
  <c r="V514"/>
  <c r="AE496"/>
  <c r="AF496"/>
  <c r="V492"/>
  <c r="V495"/>
  <c r="V498"/>
  <c r="V501"/>
  <c r="V505"/>
  <c r="V509"/>
  <c r="V513"/>
  <c r="V517"/>
  <c r="V519"/>
  <c r="V522"/>
  <c r="V525"/>
  <c r="V493"/>
  <c r="AE492"/>
  <c r="AE495"/>
  <c r="AE493"/>
  <c r="AF492"/>
  <c r="AF495"/>
  <c r="AF493"/>
  <c r="V488"/>
  <c r="AE488"/>
  <c r="AF488"/>
  <c r="V473"/>
  <c r="V477"/>
  <c r="V481"/>
  <c r="V485"/>
  <c r="AE473"/>
  <c r="AE477"/>
  <c r="AE481"/>
  <c r="AE485"/>
  <c r="AF473"/>
  <c r="AF477"/>
  <c r="AF481"/>
  <c r="AF485"/>
  <c r="AG473"/>
  <c r="AG477"/>
  <c r="AG481"/>
  <c r="AG485"/>
  <c r="Z470"/>
  <c r="AF494"/>
  <c r="AE494"/>
  <c r="AF491"/>
  <c r="AE491"/>
  <c r="AF490"/>
  <c r="AE490"/>
  <c r="AF487"/>
  <c r="AE487"/>
  <c r="AF484"/>
  <c r="AE484"/>
  <c r="AF480"/>
  <c r="AE480"/>
  <c r="AF476"/>
  <c r="AE476"/>
  <c r="AF470"/>
  <c r="AE470"/>
  <c r="M3" i="5"/>
  <c r="H3"/>
  <c r="L3"/>
  <c r="K3"/>
  <c r="J3"/>
  <c r="G3"/>
  <c r="I3"/>
  <c r="V774" i="4"/>
  <c r="V773"/>
  <c r="V772"/>
  <c r="V771"/>
  <c r="V770"/>
  <c r="V769"/>
  <c r="V768"/>
  <c r="V767"/>
  <c r="V766"/>
  <c r="V765"/>
  <c r="V764"/>
  <c r="V763"/>
  <c r="V762"/>
  <c r="V761"/>
  <c r="V760"/>
  <c r="V759"/>
  <c r="V758"/>
  <c r="V757"/>
  <c r="V756"/>
  <c r="V755"/>
  <c r="V754"/>
  <c r="V753"/>
  <c r="V752"/>
  <c r="V751"/>
  <c r="V750"/>
  <c r="V749"/>
  <c r="V748"/>
  <c r="V747"/>
  <c r="V746"/>
  <c r="V745"/>
  <c r="V744"/>
  <c r="V786"/>
  <c r="V784"/>
  <c r="V782"/>
  <c r="V780"/>
  <c r="V778"/>
  <c r="V743"/>
  <c r="V740"/>
  <c r="V737"/>
  <c r="V734"/>
  <c r="V731"/>
  <c r="V728"/>
  <c r="V725"/>
  <c r="V723"/>
  <c r="V720"/>
  <c r="V718"/>
  <c r="V716"/>
  <c r="V714"/>
  <c r="V711"/>
  <c r="V708"/>
  <c r="V705"/>
  <c r="V702"/>
  <c r="V699"/>
  <c r="V698"/>
  <c r="V696"/>
  <c r="V694"/>
  <c r="V692"/>
  <c r="V689"/>
  <c r="V686"/>
  <c r="V683"/>
  <c r="V680"/>
  <c r="V677"/>
  <c r="V675"/>
  <c r="V673"/>
  <c r="V672"/>
  <c r="V671"/>
  <c r="V669"/>
  <c r="V667"/>
  <c r="V665"/>
  <c r="V663"/>
  <c r="V661"/>
  <c r="V659"/>
  <c r="V658"/>
  <c r="V656"/>
  <c r="V654"/>
  <c r="V651"/>
  <c r="V648"/>
  <c r="V645"/>
  <c r="V642"/>
  <c r="V639"/>
  <c r="V636"/>
  <c r="V635"/>
  <c r="V634"/>
  <c r="V633"/>
  <c r="V632"/>
  <c r="V631"/>
  <c r="V629"/>
  <c r="V628"/>
  <c r="V627"/>
  <c r="V624"/>
  <c r="V622"/>
  <c r="V621"/>
  <c r="V620"/>
  <c r="V618"/>
  <c r="V616"/>
  <c r="V615"/>
  <c r="V613"/>
  <c r="V611"/>
  <c r="V609"/>
  <c r="V607"/>
  <c r="V605"/>
  <c r="V603"/>
  <c r="V601"/>
  <c r="V599"/>
  <c r="V597"/>
  <c r="V595"/>
  <c r="V593"/>
  <c r="V591"/>
  <c r="V589"/>
  <c r="V584"/>
  <c r="V581"/>
  <c r="V578"/>
  <c r="V575"/>
  <c r="V572"/>
  <c r="V569"/>
  <c r="V566"/>
  <c r="V563"/>
  <c r="V560"/>
  <c r="V558"/>
  <c r="V556"/>
  <c r="V554"/>
  <c r="V552"/>
  <c r="V550"/>
  <c r="V548"/>
  <c r="V545"/>
  <c r="V541"/>
  <c r="V538"/>
  <c r="V535"/>
  <c r="V533"/>
  <c r="V531"/>
  <c r="V529"/>
  <c r="V527"/>
  <c r="V524"/>
  <c r="V521"/>
  <c r="V518"/>
  <c r="V516"/>
  <c r="V512"/>
  <c r="V508"/>
  <c r="V504"/>
  <c r="V500"/>
  <c r="V497"/>
  <c r="V494"/>
  <c r="V491"/>
  <c r="AF489"/>
  <c r="AE489"/>
  <c r="Z489"/>
  <c r="V489"/>
  <c r="V490"/>
  <c r="AF486"/>
  <c r="AE486"/>
  <c r="Z486"/>
  <c r="V486"/>
  <c r="V487"/>
  <c r="AF483"/>
  <c r="AE483"/>
  <c r="Z483"/>
  <c r="V483"/>
  <c r="AF482"/>
  <c r="AE482"/>
  <c r="Z482"/>
  <c r="V482"/>
  <c r="V484"/>
  <c r="AF479"/>
  <c r="AE479"/>
  <c r="Z479"/>
  <c r="V479"/>
  <c r="AF478"/>
  <c r="AE478"/>
  <c r="Z478"/>
  <c r="V478"/>
  <c r="V480"/>
  <c r="AF475"/>
  <c r="AE475"/>
  <c r="Z475"/>
  <c r="V475"/>
  <c r="AF474"/>
  <c r="AE474"/>
  <c r="Z474"/>
  <c r="V474"/>
  <c r="V476"/>
  <c r="AF472"/>
  <c r="AE472"/>
  <c r="Z472"/>
  <c r="V472"/>
  <c r="AF471"/>
  <c r="AE471"/>
  <c r="Z471"/>
  <c r="V471"/>
  <c r="V470"/>
  <c r="AF469"/>
  <c r="AE469"/>
  <c r="Z469"/>
  <c r="V469"/>
  <c r="AF468"/>
  <c r="AE468"/>
  <c r="Z468"/>
  <c r="V468"/>
  <c r="AF467"/>
  <c r="AE467"/>
  <c r="Z467"/>
  <c r="V467"/>
  <c r="AF466"/>
  <c r="AE466"/>
  <c r="Z466"/>
  <c r="V466"/>
  <c r="AF465"/>
  <c r="AE465"/>
  <c r="Z465"/>
  <c r="V465"/>
  <c r="AF464"/>
  <c r="AE464"/>
  <c r="Z464"/>
  <c r="V464"/>
  <c r="AF463"/>
  <c r="AE463"/>
  <c r="Z463"/>
  <c r="V463"/>
  <c r="AF462"/>
  <c r="AE462"/>
  <c r="Z462"/>
  <c r="V462"/>
  <c r="AF461"/>
  <c r="AE461"/>
  <c r="Z461"/>
  <c r="V461"/>
  <c r="AF460"/>
  <c r="AE460"/>
  <c r="Z460"/>
  <c r="V460"/>
  <c r="AF459"/>
  <c r="AE459"/>
  <c r="Z459"/>
  <c r="V459"/>
  <c r="AF458"/>
  <c r="AE458"/>
  <c r="Z458"/>
  <c r="V458"/>
  <c r="AF457"/>
  <c r="AE457"/>
  <c r="Z457"/>
  <c r="V457"/>
  <c r="AF456"/>
  <c r="AE456"/>
  <c r="Z456"/>
  <c r="V456"/>
  <c r="AF455"/>
  <c r="AE455"/>
  <c r="Z455"/>
  <c r="V455"/>
  <c r="AF454"/>
  <c r="AE454"/>
  <c r="Z454"/>
  <c r="V454"/>
  <c r="AF453"/>
  <c r="AE453"/>
  <c r="Z453"/>
  <c r="V453"/>
  <c r="AF452"/>
  <c r="AE452"/>
  <c r="Z452"/>
  <c r="V452"/>
  <c r="AF451"/>
  <c r="AE451"/>
  <c r="Z451"/>
  <c r="V451"/>
  <c r="AF450"/>
  <c r="AE450"/>
  <c r="Z450"/>
  <c r="V450"/>
  <c r="AF449"/>
  <c r="AE449"/>
  <c r="Z449"/>
  <c r="V449"/>
  <c r="AF448"/>
  <c r="AE448"/>
  <c r="Z448"/>
  <c r="V448"/>
  <c r="AF447"/>
  <c r="AE447"/>
  <c r="Z447"/>
  <c r="V447"/>
  <c r="AF446"/>
  <c r="AE446"/>
  <c r="Z446"/>
  <c r="V446"/>
  <c r="AF445"/>
  <c r="AE445"/>
  <c r="Z445"/>
  <c r="V445"/>
  <c r="AF444"/>
  <c r="AE444"/>
  <c r="Z444"/>
  <c r="V444"/>
  <c r="AF443"/>
  <c r="AE443"/>
  <c r="Z443"/>
  <c r="V443"/>
  <c r="AF442"/>
  <c r="AE442"/>
  <c r="Z442"/>
  <c r="V442"/>
  <c r="AF441"/>
  <c r="AE441"/>
  <c r="Z441"/>
  <c r="V441"/>
  <c r="AF440"/>
  <c r="AE440"/>
  <c r="Z440"/>
  <c r="V440"/>
  <c r="AF439"/>
  <c r="AE439"/>
  <c r="Z439"/>
  <c r="V439"/>
  <c r="AF438"/>
  <c r="AE438"/>
  <c r="V438"/>
  <c r="AF437"/>
  <c r="AE437"/>
  <c r="Z437"/>
  <c r="V437"/>
  <c r="AF436"/>
  <c r="AE436"/>
  <c r="Z436"/>
  <c r="V436"/>
  <c r="AF435"/>
  <c r="AE435"/>
  <c r="Z435"/>
  <c r="V435"/>
  <c r="AF434"/>
  <c r="AE434"/>
  <c r="Z434"/>
  <c r="V434"/>
  <c r="AF433"/>
  <c r="AE433"/>
  <c r="Z433"/>
  <c r="V433"/>
  <c r="AF432"/>
  <c r="AE432"/>
  <c r="Z432"/>
  <c r="V432"/>
  <c r="AF431"/>
  <c r="AE431"/>
  <c r="Z431"/>
  <c r="V431"/>
  <c r="AF430"/>
  <c r="AE430"/>
  <c r="Z430"/>
  <c r="V430"/>
  <c r="AF429"/>
  <c r="AE429"/>
  <c r="Z429"/>
  <c r="V429"/>
  <c r="AF428"/>
  <c r="AE428"/>
  <c r="Z428"/>
  <c r="V428"/>
  <c r="AF427"/>
  <c r="AE427"/>
  <c r="Z427"/>
  <c r="V427"/>
  <c r="AF426"/>
  <c r="AE426"/>
  <c r="Z426"/>
  <c r="V426"/>
  <c r="AF425"/>
  <c r="AE425"/>
  <c r="Z425"/>
  <c r="V425"/>
  <c r="AF424"/>
  <c r="AE424"/>
  <c r="Z424"/>
  <c r="V424"/>
  <c r="AF423"/>
  <c r="AE423"/>
  <c r="Z423"/>
  <c r="V423"/>
  <c r="AF422"/>
  <c r="AE422"/>
  <c r="Z422"/>
  <c r="V422"/>
  <c r="AF421"/>
  <c r="AE421"/>
  <c r="Z421"/>
  <c r="V421"/>
  <c r="AF420"/>
  <c r="AE420"/>
  <c r="Z420"/>
  <c r="V420"/>
  <c r="AF419"/>
  <c r="AE419"/>
  <c r="V419"/>
  <c r="AF418"/>
  <c r="AE418"/>
  <c r="Z418"/>
  <c r="V418"/>
  <c r="AF417"/>
  <c r="AE417"/>
  <c r="Z417"/>
  <c r="V417"/>
  <c r="AF416"/>
  <c r="AE416"/>
  <c r="Z416"/>
  <c r="V416"/>
  <c r="AF415"/>
  <c r="AE415"/>
  <c r="Z415"/>
  <c r="V415"/>
  <c r="AF414"/>
  <c r="AE414"/>
  <c r="Z414"/>
  <c r="V414"/>
  <c r="AF413"/>
  <c r="AE413"/>
  <c r="Z413"/>
  <c r="V413"/>
  <c r="AF412"/>
  <c r="AE412"/>
  <c r="Z412"/>
  <c r="V412"/>
  <c r="AF411"/>
  <c r="AE411"/>
  <c r="Z411"/>
  <c r="V411"/>
  <c r="AF410"/>
  <c r="AE410"/>
  <c r="Z410"/>
  <c r="V410"/>
  <c r="AF409"/>
  <c r="AE409"/>
  <c r="Z409"/>
  <c r="V409"/>
  <c r="AF408"/>
  <c r="AE408"/>
  <c r="Z408"/>
  <c r="V408"/>
  <c r="AF407"/>
  <c r="AE407"/>
  <c r="Z407"/>
  <c r="V407"/>
  <c r="AF406"/>
  <c r="AE406"/>
  <c r="Z406"/>
  <c r="V406"/>
  <c r="AF405"/>
  <c r="AE405"/>
  <c r="Z405"/>
  <c r="V405"/>
  <c r="AF404"/>
  <c r="AE404"/>
  <c r="Z404"/>
  <c r="V404"/>
  <c r="AF403"/>
  <c r="AE403"/>
  <c r="Z403"/>
  <c r="V403"/>
  <c r="AF402"/>
  <c r="AE402"/>
  <c r="Z402"/>
  <c r="V402"/>
  <c r="AF401"/>
  <c r="AE401"/>
  <c r="Z401"/>
  <c r="V401"/>
  <c r="AF400"/>
  <c r="AE400"/>
  <c r="Z400"/>
  <c r="V400"/>
  <c r="AF399"/>
  <c r="AE399"/>
  <c r="Z399"/>
  <c r="V399"/>
  <c r="AF398"/>
  <c r="AE398"/>
  <c r="Z398"/>
  <c r="V398"/>
  <c r="AF397"/>
  <c r="AE397"/>
  <c r="Z397"/>
  <c r="V397"/>
  <c r="AF396"/>
  <c r="AE396"/>
  <c r="Z396"/>
  <c r="V396"/>
  <c r="AF395"/>
  <c r="AE395"/>
  <c r="Z395"/>
  <c r="V395"/>
  <c r="AF394"/>
  <c r="AE394"/>
  <c r="Z394"/>
  <c r="V394"/>
  <c r="AF393"/>
  <c r="AE393"/>
  <c r="Z393"/>
  <c r="V393"/>
  <c r="AF392"/>
  <c r="AE392"/>
  <c r="Z392"/>
  <c r="V392"/>
  <c r="AF391"/>
  <c r="AE391"/>
  <c r="Z391"/>
  <c r="V391"/>
  <c r="AF390"/>
  <c r="AE390"/>
  <c r="Z390"/>
  <c r="V390"/>
  <c r="AF389"/>
  <c r="AE389"/>
  <c r="Z389"/>
  <c r="V389"/>
  <c r="AF388"/>
  <c r="AE388"/>
  <c r="Z388"/>
  <c r="V388"/>
  <c r="AF387"/>
  <c r="AE387"/>
  <c r="Z387"/>
  <c r="V387"/>
  <c r="AF386"/>
  <c r="AE386"/>
  <c r="Z386"/>
  <c r="V386"/>
  <c r="AF385"/>
  <c r="AE385"/>
  <c r="Z385"/>
  <c r="V385"/>
  <c r="AF384"/>
  <c r="AE384"/>
  <c r="Z384"/>
  <c r="V384"/>
  <c r="AF383"/>
  <c r="AE383"/>
  <c r="Z383"/>
  <c r="V383"/>
  <c r="AF382"/>
  <c r="AE382"/>
  <c r="Z382"/>
  <c r="V382"/>
  <c r="AF381"/>
  <c r="AE381"/>
  <c r="Z381"/>
  <c r="V381"/>
  <c r="AF380"/>
  <c r="AE380"/>
  <c r="Z380"/>
  <c r="V380"/>
  <c r="AF379"/>
  <c r="AE379"/>
  <c r="Z379"/>
  <c r="V379"/>
  <c r="AF378"/>
  <c r="AE378"/>
  <c r="Z378"/>
  <c r="V378"/>
  <c r="AF377"/>
  <c r="AE377"/>
  <c r="Z377"/>
  <c r="V377"/>
  <c r="AF376"/>
  <c r="AE376"/>
  <c r="Z376"/>
  <c r="V376"/>
  <c r="AF375"/>
  <c r="AE375"/>
  <c r="Z375"/>
  <c r="V375"/>
  <c r="AF374"/>
  <c r="AE374"/>
  <c r="Z374"/>
  <c r="V374"/>
  <c r="AF373"/>
  <c r="AE373"/>
  <c r="Z373"/>
  <c r="V373"/>
  <c r="AF372"/>
  <c r="AE372"/>
  <c r="Z372"/>
  <c r="V372"/>
  <c r="AF371"/>
  <c r="AE371"/>
  <c r="Z371"/>
  <c r="V371"/>
  <c r="AF370"/>
  <c r="AE370"/>
  <c r="Z370"/>
  <c r="V370"/>
  <c r="AF369"/>
  <c r="AE369"/>
  <c r="Z369"/>
  <c r="V369"/>
  <c r="AF368"/>
  <c r="AE368"/>
  <c r="Z368"/>
  <c r="V368"/>
  <c r="AF367"/>
  <c r="AE367"/>
  <c r="Z367"/>
  <c r="V367"/>
  <c r="AF366"/>
  <c r="AE366"/>
  <c r="Z366"/>
  <c r="V366"/>
  <c r="AF365"/>
  <c r="AE365"/>
  <c r="Z365"/>
  <c r="V365"/>
  <c r="AF364"/>
  <c r="AE364"/>
  <c r="Z364"/>
  <c r="V364"/>
  <c r="AF363"/>
  <c r="AE363"/>
  <c r="Z363"/>
  <c r="V363"/>
  <c r="AF362"/>
  <c r="AE362"/>
  <c r="Z362"/>
  <c r="V362"/>
  <c r="AF361"/>
  <c r="AE361"/>
  <c r="Z361"/>
  <c r="V361"/>
  <c r="AF360"/>
  <c r="AE360"/>
  <c r="Z360"/>
  <c r="V360"/>
  <c r="AF359"/>
  <c r="AE359"/>
  <c r="Z359"/>
  <c r="V359"/>
  <c r="AF358"/>
  <c r="AE358"/>
  <c r="Z358"/>
  <c r="V358"/>
  <c r="AF357"/>
  <c r="AE357"/>
  <c r="Z357"/>
  <c r="V357"/>
  <c r="AF356"/>
  <c r="AE356"/>
  <c r="Z356"/>
  <c r="V356"/>
  <c r="AF355"/>
  <c r="AE355"/>
  <c r="Z355"/>
  <c r="V355"/>
  <c r="AF354"/>
  <c r="AE354"/>
  <c r="Z354"/>
  <c r="V354"/>
  <c r="AF353"/>
  <c r="AE353"/>
  <c r="Z353"/>
  <c r="V353"/>
  <c r="AF352"/>
  <c r="AE352"/>
  <c r="Z352"/>
  <c r="V352"/>
  <c r="AF351"/>
  <c r="AE351"/>
  <c r="Z351"/>
  <c r="V351"/>
  <c r="AF350"/>
  <c r="AE350"/>
  <c r="Z350"/>
  <c r="V350"/>
  <c r="AF349"/>
  <c r="AE349"/>
  <c r="Z349"/>
  <c r="V349"/>
  <c r="AF348"/>
  <c r="AE348"/>
  <c r="Z348"/>
  <c r="V348"/>
  <c r="AF347"/>
  <c r="AE347"/>
  <c r="Z347"/>
  <c r="V347"/>
  <c r="AF346"/>
  <c r="AE346"/>
  <c r="Z346"/>
  <c r="V346"/>
  <c r="AF345"/>
  <c r="AE345"/>
  <c r="Z345"/>
  <c r="V345"/>
  <c r="AF344"/>
  <c r="AE344"/>
  <c r="Z344"/>
  <c r="V344"/>
  <c r="AF343"/>
  <c r="AE343"/>
  <c r="Z343"/>
  <c r="V343"/>
  <c r="AF342"/>
  <c r="AE342"/>
  <c r="Z342"/>
  <c r="V342"/>
  <c r="AF341"/>
  <c r="AE341"/>
  <c r="Z341"/>
  <c r="V341"/>
  <c r="AF340"/>
  <c r="AE340"/>
  <c r="Z340"/>
  <c r="V340"/>
  <c r="AF339"/>
  <c r="AE339"/>
  <c r="Z339"/>
  <c r="V339"/>
  <c r="AF338"/>
  <c r="AE338"/>
  <c r="Z338"/>
  <c r="V338"/>
  <c r="AF337"/>
  <c r="AE337"/>
  <c r="Z337"/>
  <c r="V337"/>
  <c r="AF336"/>
  <c r="AE336"/>
  <c r="Z336"/>
  <c r="V336"/>
  <c r="AF335"/>
  <c r="AE335"/>
  <c r="Z335"/>
  <c r="V335"/>
  <c r="AF334"/>
  <c r="AE334"/>
  <c r="Z334"/>
  <c r="V334"/>
  <c r="AF333"/>
  <c r="AE333"/>
  <c r="Z333"/>
  <c r="V333"/>
  <c r="AF332"/>
  <c r="AE332"/>
  <c r="Z332"/>
  <c r="V332"/>
  <c r="AF331"/>
  <c r="AE331"/>
  <c r="Z331"/>
  <c r="V331"/>
  <c r="AF330"/>
  <c r="AE330"/>
  <c r="Z330"/>
  <c r="V330"/>
  <c r="AF329"/>
  <c r="AE329"/>
  <c r="Z329"/>
  <c r="V329"/>
  <c r="AF328"/>
  <c r="AE328"/>
  <c r="Z328"/>
  <c r="V328"/>
  <c r="AF327"/>
  <c r="AE327"/>
  <c r="Z327"/>
  <c r="V327"/>
  <c r="AF326"/>
  <c r="AE326"/>
  <c r="Z326"/>
  <c r="V326"/>
  <c r="AF325"/>
  <c r="AE325"/>
  <c r="Z325"/>
  <c r="V325"/>
  <c r="AF324"/>
  <c r="AE324"/>
  <c r="Z324"/>
  <c r="V324"/>
  <c r="AF323"/>
  <c r="AE323"/>
  <c r="Z323"/>
  <c r="V323"/>
  <c r="AF322"/>
  <c r="AE322"/>
  <c r="Z322"/>
  <c r="V322"/>
  <c r="AF321"/>
  <c r="AE321"/>
  <c r="Z321"/>
  <c r="V321"/>
  <c r="AF320"/>
  <c r="AE320"/>
  <c r="Z320"/>
  <c r="V320"/>
  <c r="AF319"/>
  <c r="AE319"/>
  <c r="Z319"/>
  <c r="V319"/>
  <c r="AF318"/>
  <c r="AE318"/>
  <c r="Z318"/>
  <c r="V318"/>
  <c r="AF317"/>
  <c r="AE317"/>
  <c r="Z317"/>
  <c r="V317"/>
  <c r="AF316"/>
  <c r="AE316"/>
  <c r="Z316"/>
  <c r="V316"/>
  <c r="AF315"/>
  <c r="AE315"/>
  <c r="Z315"/>
  <c r="V315"/>
  <c r="AF314"/>
  <c r="AE314"/>
  <c r="Z314"/>
  <c r="V314"/>
  <c r="AF313"/>
  <c r="AE313"/>
  <c r="Z313"/>
  <c r="V313"/>
  <c r="AF312"/>
  <c r="AE312"/>
  <c r="V312"/>
  <c r="AF311"/>
  <c r="AE311"/>
  <c r="Z311"/>
  <c r="V311"/>
  <c r="AF310"/>
  <c r="AE310"/>
  <c r="Z310"/>
  <c r="V310"/>
  <c r="AF309"/>
  <c r="AE309"/>
  <c r="Z309"/>
  <c r="V309"/>
  <c r="AF308"/>
  <c r="AE308"/>
  <c r="Z308"/>
  <c r="V308"/>
  <c r="AF307"/>
  <c r="AE307"/>
  <c r="Z307"/>
  <c r="V307"/>
  <c r="AF306"/>
  <c r="AE306"/>
  <c r="Z306"/>
  <c r="V306"/>
  <c r="AF305"/>
  <c r="AE305"/>
  <c r="Z305"/>
  <c r="V305"/>
  <c r="AF304"/>
  <c r="AE304"/>
  <c r="Z304"/>
  <c r="V304"/>
  <c r="AF303"/>
  <c r="AE303"/>
  <c r="Z303"/>
  <c r="V303"/>
  <c r="AF302"/>
  <c r="AE302"/>
  <c r="Z302"/>
  <c r="V302"/>
  <c r="AF301"/>
  <c r="AE301"/>
  <c r="Z301"/>
  <c r="V301"/>
  <c r="AF300"/>
  <c r="AE300"/>
  <c r="Z300"/>
  <c r="V300"/>
  <c r="AF299"/>
  <c r="AE299"/>
  <c r="Z299"/>
  <c r="V299"/>
  <c r="AF298"/>
  <c r="AE298"/>
  <c r="Z298"/>
  <c r="V298"/>
  <c r="AF297"/>
  <c r="AE297"/>
  <c r="Z297"/>
  <c r="V297"/>
  <c r="AF296"/>
  <c r="AE296"/>
  <c r="Z296"/>
  <c r="V296"/>
  <c r="AF295"/>
  <c r="AE295"/>
  <c r="Z295"/>
  <c r="V295"/>
  <c r="AF294"/>
  <c r="AE294"/>
  <c r="Z294"/>
  <c r="V294"/>
  <c r="AF293"/>
  <c r="AE293"/>
  <c r="Z293"/>
  <c r="V293"/>
  <c r="AF292"/>
  <c r="AE292"/>
  <c r="V292"/>
  <c r="AF291"/>
  <c r="AE291"/>
  <c r="Z291"/>
  <c r="V291"/>
  <c r="AF290"/>
  <c r="AE290"/>
  <c r="Z290"/>
  <c r="V290"/>
  <c r="AF289"/>
  <c r="AE289"/>
  <c r="Z289"/>
  <c r="V289"/>
  <c r="AF288"/>
  <c r="AE288"/>
  <c r="Z288"/>
  <c r="V288"/>
  <c r="AF287"/>
  <c r="AE287"/>
  <c r="Z287"/>
  <c r="V287"/>
  <c r="AF286"/>
  <c r="AE286"/>
  <c r="Z286"/>
  <c r="V286"/>
  <c r="AF285"/>
  <c r="AE285"/>
  <c r="Z285"/>
  <c r="V285"/>
  <c r="AF284"/>
  <c r="AE284"/>
  <c r="Z284"/>
  <c r="V284"/>
  <c r="AF283"/>
  <c r="AE283"/>
  <c r="Z283"/>
  <c r="V283"/>
  <c r="AF282"/>
  <c r="AE282"/>
  <c r="Z282"/>
  <c r="V282"/>
  <c r="AF281"/>
  <c r="AE281"/>
  <c r="Z281"/>
  <c r="V281"/>
  <c r="AF280"/>
  <c r="AE280"/>
  <c r="Z280"/>
  <c r="V280"/>
  <c r="AF279"/>
  <c r="AE279"/>
  <c r="Z279"/>
  <c r="V279"/>
  <c r="AF278"/>
  <c r="AE278"/>
  <c r="Z278"/>
  <c r="V278"/>
  <c r="AF277"/>
  <c r="AE277"/>
  <c r="Z277"/>
  <c r="V277"/>
  <c r="AF276"/>
  <c r="AE276"/>
  <c r="Z276"/>
  <c r="V276"/>
  <c r="AF275"/>
  <c r="AE275"/>
  <c r="Z275"/>
  <c r="V275"/>
  <c r="AF274"/>
  <c r="AE274"/>
  <c r="Z274"/>
  <c r="V274"/>
  <c r="AF273"/>
  <c r="AG273" s="1"/>
  <c r="AE273"/>
  <c r="Z273"/>
  <c r="V273"/>
  <c r="AF272"/>
  <c r="AE272"/>
  <c r="Z272"/>
  <c r="V272"/>
  <c r="AF271"/>
  <c r="AE271"/>
  <c r="V271"/>
  <c r="AF270"/>
  <c r="AE270"/>
  <c r="Z270"/>
  <c r="V270"/>
  <c r="AF269"/>
  <c r="AE269"/>
  <c r="Z269"/>
  <c r="V269"/>
  <c r="AF268"/>
  <c r="AE268"/>
  <c r="Z268"/>
  <c r="V268"/>
  <c r="AF267"/>
  <c r="AE267"/>
  <c r="Z267"/>
  <c r="V267"/>
  <c r="AF266"/>
  <c r="AE266"/>
  <c r="Z266"/>
  <c r="V266"/>
  <c r="AF265"/>
  <c r="AE265"/>
  <c r="Z265"/>
  <c r="V265"/>
  <c r="AF264"/>
  <c r="AE264"/>
  <c r="Z264"/>
  <c r="V264"/>
  <c r="AF263"/>
  <c r="AE263"/>
  <c r="Z263"/>
  <c r="V263"/>
  <c r="AF262"/>
  <c r="AE262"/>
  <c r="Z262"/>
  <c r="V262"/>
  <c r="AF261"/>
  <c r="AE261"/>
  <c r="Z261"/>
  <c r="V261"/>
  <c r="AF260"/>
  <c r="AE260"/>
  <c r="Z260"/>
  <c r="V260"/>
  <c r="AF259"/>
  <c r="AE259"/>
  <c r="Z259"/>
  <c r="V259"/>
  <c r="AF258"/>
  <c r="AE258"/>
  <c r="Z258"/>
  <c r="V258"/>
  <c r="AF257"/>
  <c r="AE257"/>
  <c r="Z257"/>
  <c r="V257"/>
  <c r="AF256"/>
  <c r="AE256"/>
  <c r="Z256"/>
  <c r="V256"/>
  <c r="AF255"/>
  <c r="AE255"/>
  <c r="Z255"/>
  <c r="V255"/>
  <c r="AF254"/>
  <c r="AE254"/>
  <c r="Z254"/>
  <c r="V254"/>
  <c r="AF253"/>
  <c r="AE253"/>
  <c r="Z253"/>
  <c r="V253"/>
  <c r="AF252"/>
  <c r="AE252"/>
  <c r="Z252"/>
  <c r="V252"/>
  <c r="AF251"/>
  <c r="AE251"/>
  <c r="Z251"/>
  <c r="V251"/>
  <c r="AF250"/>
  <c r="AE250"/>
  <c r="Z250"/>
  <c r="V250"/>
  <c r="AF249"/>
  <c r="AE249"/>
  <c r="Z249"/>
  <c r="V249"/>
  <c r="AF248"/>
  <c r="AE248"/>
  <c r="Z248"/>
  <c r="V248"/>
  <c r="AF247"/>
  <c r="AE247"/>
  <c r="Z247"/>
  <c r="V247"/>
  <c r="AF246"/>
  <c r="AE246"/>
  <c r="Z246"/>
  <c r="V246"/>
  <c r="AF245"/>
  <c r="AE245"/>
  <c r="Z245"/>
  <c r="V245"/>
  <c r="AF244"/>
  <c r="AE244"/>
  <c r="Z244"/>
  <c r="V244"/>
  <c r="AF243"/>
  <c r="AE243"/>
  <c r="Z243"/>
  <c r="V243"/>
  <c r="AF242"/>
  <c r="AE242"/>
  <c r="Z242"/>
  <c r="V242"/>
  <c r="AF241"/>
  <c r="AE241"/>
  <c r="Z241"/>
  <c r="V241"/>
  <c r="AF240"/>
  <c r="AE240"/>
  <c r="Z240"/>
  <c r="V240"/>
  <c r="AF239"/>
  <c r="AE239"/>
  <c r="Z239"/>
  <c r="V239"/>
  <c r="AF238"/>
  <c r="AE238"/>
  <c r="Z238"/>
  <c r="V238"/>
  <c r="AF237"/>
  <c r="AE237"/>
  <c r="Z237"/>
  <c r="V237"/>
  <c r="AF236"/>
  <c r="AE236"/>
  <c r="Z236"/>
  <c r="V236"/>
  <c r="AF235"/>
  <c r="AE235"/>
  <c r="Z235"/>
  <c r="V235"/>
  <c r="AF234"/>
  <c r="AE234"/>
  <c r="Z234"/>
  <c r="V234"/>
  <c r="AF233"/>
  <c r="AE233"/>
  <c r="Z233"/>
  <c r="V233"/>
  <c r="AF232"/>
  <c r="AE232"/>
  <c r="Z232"/>
  <c r="V232"/>
  <c r="AF231"/>
  <c r="AE231"/>
  <c r="Z231"/>
  <c r="V231"/>
  <c r="AF230"/>
  <c r="AE230"/>
  <c r="Z230"/>
  <c r="V230"/>
  <c r="AF229"/>
  <c r="AE229"/>
  <c r="Z229"/>
  <c r="V229"/>
  <c r="AF228"/>
  <c r="AE228"/>
  <c r="Z228"/>
  <c r="V228"/>
  <c r="AF227"/>
  <c r="AE227"/>
  <c r="Z227"/>
  <c r="V227"/>
  <c r="AF226"/>
  <c r="AE226"/>
  <c r="Z226"/>
  <c r="V226"/>
  <c r="AF225"/>
  <c r="AE225"/>
  <c r="Z225"/>
  <c r="V225"/>
  <c r="AF224"/>
  <c r="AE224"/>
  <c r="Z224"/>
  <c r="V224"/>
  <c r="AF223"/>
  <c r="AE223"/>
  <c r="Z223"/>
  <c r="V223"/>
  <c r="AF222"/>
  <c r="AE222"/>
  <c r="Z222"/>
  <c r="V222"/>
  <c r="AF221"/>
  <c r="AE221"/>
  <c r="Z221"/>
  <c r="V221"/>
  <c r="AF220"/>
  <c r="AE220"/>
  <c r="Z220"/>
  <c r="V220"/>
  <c r="AF219"/>
  <c r="AE219"/>
  <c r="Z219"/>
  <c r="V219"/>
  <c r="AF218"/>
  <c r="AE218"/>
  <c r="Z218"/>
  <c r="V218"/>
  <c r="AF217"/>
  <c r="AE217"/>
  <c r="Z217"/>
  <c r="V217"/>
  <c r="AF216"/>
  <c r="AE216"/>
  <c r="Z216"/>
  <c r="V216"/>
  <c r="AF215"/>
  <c r="AE215"/>
  <c r="Z215"/>
  <c r="V215"/>
  <c r="AF214"/>
  <c r="AE214"/>
  <c r="Z214"/>
  <c r="V214"/>
  <c r="AF213"/>
  <c r="AE213"/>
  <c r="Z213"/>
  <c r="V213"/>
  <c r="AF212"/>
  <c r="AE212"/>
  <c r="Z212"/>
  <c r="V212"/>
  <c r="AF211"/>
  <c r="AE211"/>
  <c r="Z211"/>
  <c r="V211"/>
  <c r="AF210"/>
  <c r="AE210"/>
  <c r="Z210"/>
  <c r="V210"/>
  <c r="AF209"/>
  <c r="AE209"/>
  <c r="Z209"/>
  <c r="V209"/>
  <c r="AF208"/>
  <c r="AE208"/>
  <c r="Z208"/>
  <c r="V208"/>
  <c r="AF207"/>
  <c r="AE207"/>
  <c r="Z207"/>
  <c r="V207"/>
  <c r="AF206"/>
  <c r="AE206"/>
  <c r="Z206"/>
  <c r="V206"/>
  <c r="AF205"/>
  <c r="AE205"/>
  <c r="Z205"/>
  <c r="V205"/>
  <c r="AF204"/>
  <c r="AE204"/>
  <c r="Z204"/>
  <c r="V204"/>
  <c r="AF203"/>
  <c r="AE203"/>
  <c r="Z203"/>
  <c r="V203"/>
  <c r="AF202"/>
  <c r="AE202"/>
  <c r="Z202"/>
  <c r="V202"/>
  <c r="AF201"/>
  <c r="AE201"/>
  <c r="Z201"/>
  <c r="V201"/>
  <c r="AF200"/>
  <c r="AE200"/>
  <c r="Z200"/>
  <c r="V200"/>
  <c r="AF199"/>
  <c r="AE199"/>
  <c r="Z199"/>
  <c r="V199"/>
  <c r="AF198"/>
  <c r="AE198"/>
  <c r="Z198"/>
  <c r="V198"/>
  <c r="AF197"/>
  <c r="AE197"/>
  <c r="Z197"/>
  <c r="V197"/>
  <c r="AF196"/>
  <c r="AE196"/>
  <c r="Z196"/>
  <c r="V196"/>
  <c r="AF195"/>
  <c r="AE195"/>
  <c r="Z195"/>
  <c r="V195"/>
  <c r="AF194"/>
  <c r="AE194"/>
  <c r="Z194"/>
  <c r="V194"/>
  <c r="AF193"/>
  <c r="AE193"/>
  <c r="Z193"/>
  <c r="V193"/>
  <c r="AF192"/>
  <c r="AE192"/>
  <c r="Z192"/>
  <c r="V192"/>
  <c r="AF191"/>
  <c r="AE191"/>
  <c r="Z191"/>
  <c r="V191"/>
  <c r="AF190"/>
  <c r="AE190"/>
  <c r="Z190"/>
  <c r="V190"/>
  <c r="AF189"/>
  <c r="AE189"/>
  <c r="Z189"/>
  <c r="V189"/>
  <c r="AF188"/>
  <c r="AE188"/>
  <c r="Z188"/>
  <c r="V188"/>
  <c r="AF187"/>
  <c r="AE187"/>
  <c r="Z187"/>
  <c r="V187"/>
  <c r="AF186"/>
  <c r="AE186"/>
  <c r="Z186"/>
  <c r="V186"/>
  <c r="AF185"/>
  <c r="AE185"/>
  <c r="Z185"/>
  <c r="V185"/>
  <c r="AF184"/>
  <c r="AE184"/>
  <c r="Z184"/>
  <c r="V184"/>
  <c r="AF183"/>
  <c r="AE183"/>
  <c r="Z183"/>
  <c r="V183"/>
  <c r="AF182"/>
  <c r="AE182"/>
  <c r="Z182"/>
  <c r="V182"/>
  <c r="AF181"/>
  <c r="AE181"/>
  <c r="Z181"/>
  <c r="V181"/>
  <c r="AF180"/>
  <c r="AE180"/>
  <c r="Z180"/>
  <c r="V180"/>
  <c r="AF179"/>
  <c r="AE179"/>
  <c r="Z179"/>
  <c r="V179"/>
  <c r="AF178"/>
  <c r="AE178"/>
  <c r="Z178"/>
  <c r="V178"/>
  <c r="AF177"/>
  <c r="AE177"/>
  <c r="Z177"/>
  <c r="V177"/>
  <c r="AF176"/>
  <c r="AE176"/>
  <c r="Z176"/>
  <c r="V176"/>
  <c r="AF175"/>
  <c r="AE175"/>
  <c r="Z175"/>
  <c r="V175"/>
  <c r="AF174"/>
  <c r="AE174"/>
  <c r="Z174"/>
  <c r="V174"/>
  <c r="AF173"/>
  <c r="AE173"/>
  <c r="Z173"/>
  <c r="V173"/>
  <c r="AF172"/>
  <c r="AE172"/>
  <c r="Z172"/>
  <c r="V172"/>
  <c r="AF171"/>
  <c r="AE171"/>
  <c r="Z171"/>
  <c r="V171"/>
  <c r="AF170"/>
  <c r="AE170"/>
  <c r="Z170"/>
  <c r="V170"/>
  <c r="AF169"/>
  <c r="AE169"/>
  <c r="Z169"/>
  <c r="V169"/>
  <c r="AF168"/>
  <c r="AE168"/>
  <c r="Z168"/>
  <c r="V168"/>
  <c r="AF167"/>
  <c r="AE167"/>
  <c r="Z167"/>
  <c r="V167"/>
  <c r="AF166"/>
  <c r="AE166"/>
  <c r="Z166"/>
  <c r="V166"/>
  <c r="AF165"/>
  <c r="AE165"/>
  <c r="Z165"/>
  <c r="V165"/>
  <c r="AF164"/>
  <c r="AE164"/>
  <c r="Z164"/>
  <c r="V164"/>
  <c r="AF163"/>
  <c r="AE163"/>
  <c r="Z163"/>
  <c r="V163"/>
  <c r="AF162"/>
  <c r="AE162"/>
  <c r="Z162"/>
  <c r="V162"/>
  <c r="AF161"/>
  <c r="AE161"/>
  <c r="Z161"/>
  <c r="V161"/>
  <c r="AF160"/>
  <c r="AE160"/>
  <c r="Z160"/>
  <c r="V160"/>
  <c r="AF159"/>
  <c r="AE159"/>
  <c r="Z159"/>
  <c r="V159"/>
  <c r="AF158"/>
  <c r="AE158"/>
  <c r="Z158"/>
  <c r="V158"/>
  <c r="AF157"/>
  <c r="AE157"/>
  <c r="Z157"/>
  <c r="V157"/>
  <c r="AF156"/>
  <c r="AE156"/>
  <c r="Z156"/>
  <c r="V156"/>
  <c r="AF155"/>
  <c r="AE155"/>
  <c r="Z155"/>
  <c r="V155"/>
  <c r="AF154"/>
  <c r="AE154"/>
  <c r="Z154"/>
  <c r="V154"/>
  <c r="AF153"/>
  <c r="AE153"/>
  <c r="Z153"/>
  <c r="V153"/>
  <c r="AF152"/>
  <c r="AE152"/>
  <c r="Z152"/>
  <c r="V152"/>
  <c r="AF151"/>
  <c r="AE151"/>
  <c r="Z151"/>
  <c r="V151"/>
  <c r="AF150"/>
  <c r="AE150"/>
  <c r="Z150"/>
  <c r="V150"/>
  <c r="AF149"/>
  <c r="AE149"/>
  <c r="Z149"/>
  <c r="V149"/>
  <c r="AF148"/>
  <c r="AE148"/>
  <c r="Z148"/>
  <c r="V148"/>
  <c r="AF147"/>
  <c r="AE147"/>
  <c r="Z147"/>
  <c r="V147"/>
  <c r="AF146"/>
  <c r="AE146"/>
  <c r="Z146"/>
  <c r="V146"/>
  <c r="AF145"/>
  <c r="AE145"/>
  <c r="Z145"/>
  <c r="V145"/>
  <c r="AF144"/>
  <c r="AE144"/>
  <c r="Z144"/>
  <c r="V144"/>
  <c r="AF143"/>
  <c r="AE143"/>
  <c r="Z143"/>
  <c r="V143"/>
  <c r="AF142"/>
  <c r="AE142"/>
  <c r="Z142"/>
  <c r="V142"/>
  <c r="AF141"/>
  <c r="AE141"/>
  <c r="Z141"/>
  <c r="V141"/>
  <c r="AF140"/>
  <c r="AE140"/>
  <c r="Z140"/>
  <c r="V140"/>
  <c r="AF139"/>
  <c r="AE139"/>
  <c r="Z139"/>
  <c r="V139"/>
  <c r="AF138"/>
  <c r="AE138"/>
  <c r="Z138"/>
  <c r="V138"/>
  <c r="AF137"/>
  <c r="AE137"/>
  <c r="Z137"/>
  <c r="V137"/>
  <c r="AF136"/>
  <c r="AE136"/>
  <c r="Z136"/>
  <c r="V136"/>
  <c r="AF135"/>
  <c r="AE135"/>
  <c r="Z135"/>
  <c r="V135"/>
  <c r="AF134"/>
  <c r="AE134"/>
  <c r="Z134"/>
  <c r="V134"/>
  <c r="AF133"/>
  <c r="AE133"/>
  <c r="Z133"/>
  <c r="V133"/>
  <c r="AF132"/>
  <c r="AE132"/>
  <c r="Z132"/>
  <c r="V132"/>
  <c r="AF131"/>
  <c r="AE131"/>
  <c r="Z131"/>
  <c r="V131"/>
  <c r="AF130"/>
  <c r="AE130"/>
  <c r="Z130"/>
  <c r="V130"/>
  <c r="AF129"/>
  <c r="AE129"/>
  <c r="Z129"/>
  <c r="V129"/>
  <c r="AF128"/>
  <c r="AE128"/>
  <c r="Z128"/>
  <c r="V128"/>
  <c r="AF127"/>
  <c r="AE127"/>
  <c r="Z127"/>
  <c r="V127"/>
  <c r="AF126"/>
  <c r="AE126"/>
  <c r="Z126"/>
  <c r="V126"/>
  <c r="AF125"/>
  <c r="AE125"/>
  <c r="Z125"/>
  <c r="V125"/>
  <c r="AF124"/>
  <c r="AE124"/>
  <c r="Z124"/>
  <c r="V124"/>
  <c r="AF123"/>
  <c r="AE123"/>
  <c r="Z123"/>
  <c r="V123"/>
  <c r="AF122"/>
  <c r="AE122"/>
  <c r="Z122"/>
  <c r="V122"/>
  <c r="AF121"/>
  <c r="AE121"/>
  <c r="Z121"/>
  <c r="V121"/>
  <c r="AF120"/>
  <c r="AE120"/>
  <c r="Z120"/>
  <c r="V120"/>
  <c r="AF119"/>
  <c r="AE119"/>
  <c r="Z119"/>
  <c r="V119"/>
  <c r="AF118"/>
  <c r="AE118"/>
  <c r="Z118"/>
  <c r="V118"/>
  <c r="AF117"/>
  <c r="AE117"/>
  <c r="Z117"/>
  <c r="V117"/>
  <c r="AF116"/>
  <c r="AE116"/>
  <c r="Z116"/>
  <c r="V116"/>
  <c r="AF115"/>
  <c r="AE115"/>
  <c r="Z115"/>
  <c r="V115"/>
  <c r="AF114"/>
  <c r="AE114"/>
  <c r="Z114"/>
  <c r="V114"/>
  <c r="AF113"/>
  <c r="AE113"/>
  <c r="Z113"/>
  <c r="V113"/>
  <c r="AF112"/>
  <c r="AE112"/>
  <c r="Z112"/>
  <c r="V112"/>
  <c r="AF111"/>
  <c r="AE111"/>
  <c r="Z111"/>
  <c r="V111"/>
  <c r="AF110"/>
  <c r="AE110"/>
  <c r="Z110"/>
  <c r="V110"/>
  <c r="AF109"/>
  <c r="AE109"/>
  <c r="Z109"/>
  <c r="V109"/>
  <c r="AF108"/>
  <c r="AE108"/>
  <c r="Z108"/>
  <c r="V108"/>
  <c r="AF107"/>
  <c r="AE107"/>
  <c r="Z107"/>
  <c r="V107"/>
  <c r="AF106"/>
  <c r="AE106"/>
  <c r="Z106"/>
  <c r="V106"/>
  <c r="AF105"/>
  <c r="AE105"/>
  <c r="Z105"/>
  <c r="V105"/>
  <c r="AF104"/>
  <c r="AE104"/>
  <c r="Z104"/>
  <c r="V104"/>
  <c r="AF103"/>
  <c r="AE103"/>
  <c r="Z103"/>
  <c r="V103"/>
  <c r="AF102"/>
  <c r="AE102"/>
  <c r="Z102"/>
  <c r="V102"/>
  <c r="AF101"/>
  <c r="AE101"/>
  <c r="Z101"/>
  <c r="V101"/>
  <c r="AF100"/>
  <c r="AE100"/>
  <c r="Z100"/>
  <c r="V100"/>
  <c r="AF99"/>
  <c r="AE99"/>
  <c r="Z99"/>
  <c r="V99"/>
  <c r="AF98"/>
  <c r="AE98"/>
  <c r="Z98"/>
  <c r="V98"/>
  <c r="AF97"/>
  <c r="AE97"/>
  <c r="Z97"/>
  <c r="V97"/>
  <c r="AF96"/>
  <c r="AE96"/>
  <c r="Z96"/>
  <c r="V96"/>
  <c r="AF95"/>
  <c r="AE95"/>
  <c r="Z95"/>
  <c r="V95"/>
  <c r="AF94"/>
  <c r="AE94"/>
  <c r="Z94"/>
  <c r="V94"/>
  <c r="AF93"/>
  <c r="AE93"/>
  <c r="Z93"/>
  <c r="V93"/>
  <c r="AF92"/>
  <c r="AE92"/>
  <c r="Z92"/>
  <c r="V92"/>
  <c r="AF91"/>
  <c r="AE91"/>
  <c r="Z91"/>
  <c r="V91"/>
  <c r="AF90"/>
  <c r="AE90"/>
  <c r="Z90"/>
  <c r="V90"/>
  <c r="AF89"/>
  <c r="AE89"/>
  <c r="Z89"/>
  <c r="V89"/>
  <c r="AF88"/>
  <c r="AE88"/>
  <c r="Z88"/>
  <c r="V88"/>
  <c r="AF87"/>
  <c r="AE87"/>
  <c r="Z87"/>
  <c r="V87"/>
  <c r="AF86"/>
  <c r="AE86"/>
  <c r="Z86"/>
  <c r="V86"/>
  <c r="AF85"/>
  <c r="AE85"/>
  <c r="Z85"/>
  <c r="V85"/>
  <c r="AF84"/>
  <c r="AE84"/>
  <c r="Z84"/>
  <c r="V84"/>
  <c r="AF83"/>
  <c r="AE83"/>
  <c r="Z83"/>
  <c r="V83"/>
  <c r="AF82"/>
  <c r="AE82"/>
  <c r="Z82"/>
  <c r="V82"/>
  <c r="AF81"/>
  <c r="AE81"/>
  <c r="Z81"/>
  <c r="V81"/>
  <c r="AF80"/>
  <c r="AE80"/>
  <c r="Z80"/>
  <c r="V80"/>
  <c r="AF79"/>
  <c r="AE79"/>
  <c r="Z79"/>
  <c r="V79"/>
  <c r="AF78"/>
  <c r="AE78"/>
  <c r="Z78"/>
  <c r="V78"/>
  <c r="AF77"/>
  <c r="AE77"/>
  <c r="Z77"/>
  <c r="V77"/>
  <c r="AF76"/>
  <c r="AE76"/>
  <c r="Z76"/>
  <c r="V76"/>
  <c r="AF75"/>
  <c r="AE75"/>
  <c r="Z75"/>
  <c r="V75"/>
  <c r="AF74"/>
  <c r="AE74"/>
  <c r="Z74"/>
  <c r="V74"/>
  <c r="AF73"/>
  <c r="AE73"/>
  <c r="Z73"/>
  <c r="V73"/>
  <c r="AF72"/>
  <c r="AE72"/>
  <c r="Z72"/>
  <c r="V72"/>
  <c r="AF71"/>
  <c r="AE71"/>
  <c r="Z71"/>
  <c r="V71"/>
  <c r="AF70"/>
  <c r="AE70"/>
  <c r="Z70"/>
  <c r="V70"/>
  <c r="AF69"/>
  <c r="AE69"/>
  <c r="Z69"/>
  <c r="V69"/>
  <c r="AF68"/>
  <c r="AE68"/>
  <c r="Z68"/>
  <c r="V68"/>
  <c r="AF67"/>
  <c r="AE67"/>
  <c r="Z67"/>
  <c r="V67"/>
  <c r="AF66"/>
  <c r="AE66"/>
  <c r="Z66"/>
  <c r="V66"/>
  <c r="AF65"/>
  <c r="AE65"/>
  <c r="Z65"/>
  <c r="V65"/>
  <c r="AF64"/>
  <c r="AE64"/>
  <c r="Z64"/>
  <c r="V64"/>
  <c r="AF63"/>
  <c r="AE63"/>
  <c r="Z63"/>
  <c r="V63"/>
  <c r="AF62"/>
  <c r="AE62"/>
  <c r="Z62"/>
  <c r="V62"/>
  <c r="AF61"/>
  <c r="AE61"/>
  <c r="Z61"/>
  <c r="V61"/>
  <c r="AF60"/>
  <c r="AE60"/>
  <c r="Z60"/>
  <c r="V60"/>
  <c r="AF59"/>
  <c r="AE59"/>
  <c r="Z59"/>
  <c r="V59"/>
  <c r="AF58"/>
  <c r="AE58"/>
  <c r="Z58"/>
  <c r="V58"/>
  <c r="AF57"/>
  <c r="AE57"/>
  <c r="Z57"/>
  <c r="V57"/>
  <c r="AF56"/>
  <c r="AE56"/>
  <c r="Z56"/>
  <c r="V56"/>
  <c r="AF55"/>
  <c r="AE55"/>
  <c r="Z55"/>
  <c r="V55"/>
  <c r="AF54"/>
  <c r="AE54"/>
  <c r="Z54"/>
  <c r="V54"/>
  <c r="AF53"/>
  <c r="AE53"/>
  <c r="Z53"/>
  <c r="V53"/>
  <c r="AF52"/>
  <c r="AE52"/>
  <c r="Z52"/>
  <c r="V52"/>
  <c r="AF51"/>
  <c r="AE51"/>
  <c r="Z51"/>
  <c r="V51"/>
  <c r="AF50"/>
  <c r="AE50"/>
  <c r="Z50"/>
  <c r="V50"/>
  <c r="AF49"/>
  <c r="AE49"/>
  <c r="Z49"/>
  <c r="V49"/>
  <c r="AF48"/>
  <c r="AE48"/>
  <c r="Z48"/>
  <c r="V48"/>
  <c r="AF47"/>
  <c r="AE47"/>
  <c r="Z47"/>
  <c r="V47"/>
  <c r="AF46"/>
  <c r="AE46"/>
  <c r="Z46"/>
  <c r="V46"/>
  <c r="AF45"/>
  <c r="AE45"/>
  <c r="Z45"/>
  <c r="V45"/>
  <c r="AF44"/>
  <c r="AE44"/>
  <c r="Z44"/>
  <c r="V44"/>
  <c r="AF43"/>
  <c r="AE43"/>
  <c r="Z43"/>
  <c r="V43"/>
  <c r="AF42"/>
  <c r="AE42"/>
  <c r="Z42"/>
  <c r="V42"/>
  <c r="AF41"/>
  <c r="AE41"/>
  <c r="Z41"/>
  <c r="V41"/>
  <c r="AF40"/>
  <c r="AE40"/>
  <c r="Z40"/>
  <c r="V40"/>
  <c r="AF39"/>
  <c r="AE39"/>
  <c r="Z39"/>
  <c r="V39"/>
  <c r="AF38"/>
  <c r="AE38"/>
  <c r="Z38"/>
  <c r="V38"/>
  <c r="AF37"/>
  <c r="AE37"/>
  <c r="Z37"/>
  <c r="V37"/>
  <c r="AF36"/>
  <c r="AE36"/>
  <c r="Z36"/>
  <c r="V36"/>
  <c r="AF35"/>
  <c r="AE35"/>
  <c r="Z35"/>
  <c r="V35"/>
  <c r="AF34"/>
  <c r="AE34"/>
  <c r="Z34"/>
  <c r="V34"/>
  <c r="AF33"/>
  <c r="AE33"/>
  <c r="Z33"/>
  <c r="V33"/>
  <c r="AF32"/>
  <c r="AE32"/>
  <c r="Z32"/>
  <c r="V32"/>
  <c r="AF31"/>
  <c r="AE31"/>
  <c r="Z31"/>
  <c r="V31"/>
  <c r="AF30"/>
  <c r="AE30"/>
  <c r="Z30"/>
  <c r="V30"/>
  <c r="AF29"/>
  <c r="AE29"/>
  <c r="Z29"/>
  <c r="V29"/>
  <c r="AF28"/>
  <c r="AE28"/>
  <c r="Z28"/>
  <c r="V28"/>
  <c r="AF27"/>
  <c r="AE27"/>
  <c r="Z27"/>
  <c r="V27"/>
  <c r="AF26"/>
  <c r="AE26"/>
  <c r="Z26"/>
  <c r="V26"/>
  <c r="AF25"/>
  <c r="AE25"/>
  <c r="Z25"/>
  <c r="V25"/>
  <c r="AF24"/>
  <c r="AE24"/>
  <c r="Z24"/>
  <c r="V24"/>
  <c r="AF23"/>
  <c r="AE23"/>
  <c r="Z23"/>
  <c r="V23"/>
  <c r="AF22"/>
  <c r="AE22"/>
  <c r="Z22"/>
  <c r="V22"/>
  <c r="AF21"/>
  <c r="AE21"/>
  <c r="Z21"/>
  <c r="V21"/>
  <c r="AF20"/>
  <c r="AE20"/>
  <c r="Z20"/>
  <c r="V20"/>
  <c r="AF19"/>
  <c r="AE19"/>
  <c r="Z19"/>
  <c r="V19"/>
  <c r="AF18"/>
  <c r="AE18"/>
  <c r="Z18"/>
  <c r="V18"/>
  <c r="AF17"/>
  <c r="AE17"/>
  <c r="Z17"/>
  <c r="V17"/>
  <c r="AF16"/>
  <c r="AE16"/>
  <c r="Z16"/>
  <c r="V16"/>
  <c r="AF15"/>
  <c r="AE15"/>
  <c r="Z15"/>
  <c r="V15"/>
  <c r="AF14"/>
  <c r="AE14"/>
  <c r="Z14"/>
  <c r="V14"/>
  <c r="AF13"/>
  <c r="AE13"/>
  <c r="Z13"/>
  <c r="V13"/>
  <c r="AF12"/>
  <c r="AE12"/>
  <c r="Z12"/>
  <c r="V12"/>
  <c r="AF11"/>
  <c r="AE11"/>
  <c r="Z11"/>
  <c r="V11"/>
  <c r="AF10"/>
  <c r="AE10"/>
  <c r="Z10"/>
  <c r="V10"/>
  <c r="AF9"/>
  <c r="AE9"/>
  <c r="Z9"/>
  <c r="V9"/>
  <c r="AF8"/>
  <c r="AE8"/>
  <c r="Z8"/>
  <c r="V8"/>
  <c r="AF7"/>
  <c r="AE7"/>
  <c r="Z7"/>
  <c r="V7"/>
  <c r="AF6"/>
  <c r="AE6"/>
  <c r="Z6"/>
  <c r="V6"/>
  <c r="AF5"/>
  <c r="AE5"/>
  <c r="Z5"/>
  <c r="V5"/>
  <c r="AF4"/>
  <c r="AE4"/>
  <c r="Z4"/>
  <c r="V4"/>
  <c r="AF3"/>
  <c r="AE3"/>
  <c r="Z3"/>
  <c r="V3"/>
  <c r="AF2"/>
  <c r="AE2"/>
  <c r="V2"/>
  <c r="AG580" l="1"/>
  <c r="AG669"/>
  <c r="AG665"/>
  <c r="AG661"/>
  <c r="AG658"/>
  <c r="AG654"/>
  <c r="AG648"/>
  <c r="AG642"/>
  <c r="AG636"/>
  <c r="AG634"/>
  <c r="AG632"/>
  <c r="AG627"/>
  <c r="AG581"/>
  <c r="AG575"/>
  <c r="AG569"/>
  <c r="AG563"/>
  <c r="AG558"/>
  <c r="AG554"/>
  <c r="AG550"/>
  <c r="AG682"/>
  <c r="AG688"/>
  <c r="AG592"/>
  <c r="AG695"/>
  <c r="AG684"/>
  <c r="AG691"/>
  <c r="AG664"/>
  <c r="AG623"/>
  <c r="AG518"/>
  <c r="AG670"/>
  <c r="AG643"/>
  <c r="AG687"/>
  <c r="AG649"/>
  <c r="AG676"/>
  <c r="AG625"/>
  <c r="AG637"/>
  <c r="AG344" i="52"/>
  <c r="AG342"/>
  <c r="AG674" i="4"/>
  <c r="AG274" i="52"/>
  <c r="AG278"/>
  <c r="AG282"/>
  <c r="AG286"/>
  <c r="AG361"/>
  <c r="AG50"/>
  <c r="AG51"/>
  <c r="AG54"/>
  <c r="AG55"/>
  <c r="AG58"/>
  <c r="AG59"/>
  <c r="AG62"/>
  <c r="AG63"/>
  <c r="AG66"/>
  <c r="AG67"/>
  <c r="AG70"/>
  <c r="AG71"/>
  <c r="AG74"/>
  <c r="AG75"/>
  <c r="AG78"/>
  <c r="AG79"/>
  <c r="AG82"/>
  <c r="AG83"/>
  <c r="AG86"/>
  <c r="AG87"/>
  <c r="AG90"/>
  <c r="AG91"/>
  <c r="AG94"/>
  <c r="AG95"/>
  <c r="AG98"/>
  <c r="AG99"/>
  <c r="AG102"/>
  <c r="AG103"/>
  <c r="AG106"/>
  <c r="AG107"/>
  <c r="AG110"/>
  <c r="AG111"/>
  <c r="AG114"/>
  <c r="AG115"/>
  <c r="AG118"/>
  <c r="AG119"/>
  <c r="AG122"/>
  <c r="AG123"/>
  <c r="AG126"/>
  <c r="AG127"/>
  <c r="AG130"/>
  <c r="AG131"/>
  <c r="AG134"/>
  <c r="AG135"/>
  <c r="AG138"/>
  <c r="AG139"/>
  <c r="AG142"/>
  <c r="AG143"/>
  <c r="AG146"/>
  <c r="AG147"/>
  <c r="AG150"/>
  <c r="AG151"/>
  <c r="AG155"/>
  <c r="AG159"/>
  <c r="AG271"/>
  <c r="AG275"/>
  <c r="AG279"/>
  <c r="AG283"/>
  <c r="AG287"/>
  <c r="AG168"/>
  <c r="AG169"/>
  <c r="AG172"/>
  <c r="AG173"/>
  <c r="AG176"/>
  <c r="AG177"/>
  <c r="AG180"/>
  <c r="AG181"/>
  <c r="AG184"/>
  <c r="AG185"/>
  <c r="AG188"/>
  <c r="AG189"/>
  <c r="AG192"/>
  <c r="AG193"/>
  <c r="AG196"/>
  <c r="AG197"/>
  <c r="AG200"/>
  <c r="AG201"/>
  <c r="AG204"/>
  <c r="AG205"/>
  <c r="AG208"/>
  <c r="AG209"/>
  <c r="AG212"/>
  <c r="AG213"/>
  <c r="AG216"/>
  <c r="AG217"/>
  <c r="AG220"/>
  <c r="AG221"/>
  <c r="AG224"/>
  <c r="AG225"/>
  <c r="AG229"/>
  <c r="AG154"/>
  <c r="AG158"/>
  <c r="AG162"/>
  <c r="AG163"/>
  <c r="AG166"/>
  <c r="AG167"/>
  <c r="AG170"/>
  <c r="AG171"/>
  <c r="AG174"/>
  <c r="AG175"/>
  <c r="AG178"/>
  <c r="AG179"/>
  <c r="AG182"/>
  <c r="AG183"/>
  <c r="AG186"/>
  <c r="AG187"/>
  <c r="AG190"/>
  <c r="AG191"/>
  <c r="AG194"/>
  <c r="AG195"/>
  <c r="AG198"/>
  <c r="AG199"/>
  <c r="AG202"/>
  <c r="AG203"/>
  <c r="AG206"/>
  <c r="AG207"/>
  <c r="AG210"/>
  <c r="AG211"/>
  <c r="AG214"/>
  <c r="AG215"/>
  <c r="AG219"/>
  <c r="AG228"/>
  <c r="AG232"/>
  <c r="AG233"/>
  <c r="AG236"/>
  <c r="AG237"/>
  <c r="AG240"/>
  <c r="AG241"/>
  <c r="AG244"/>
  <c r="AG245"/>
  <c r="AG248"/>
  <c r="AG249"/>
  <c r="AG252"/>
  <c r="AG253"/>
  <c r="AG256"/>
  <c r="AG257"/>
  <c r="AG260"/>
  <c r="AG261"/>
  <c r="AG264"/>
  <c r="AG265"/>
  <c r="AG268"/>
  <c r="AG269"/>
  <c r="AG292"/>
  <c r="AG293"/>
  <c r="AG296"/>
  <c r="AG297"/>
  <c r="AG300"/>
  <c r="AG301"/>
  <c r="AG304"/>
  <c r="AG305"/>
  <c r="AG308"/>
  <c r="AG309"/>
  <c r="AG365"/>
  <c r="AG218"/>
  <c r="AG222"/>
  <c r="AG223"/>
  <c r="AG226"/>
  <c r="AG227"/>
  <c r="AG230"/>
  <c r="AG231"/>
  <c r="AG234"/>
  <c r="AG235"/>
  <c r="AG238"/>
  <c r="AG239"/>
  <c r="AG242"/>
  <c r="AG243"/>
  <c r="AG246"/>
  <c r="AG247"/>
  <c r="AG250"/>
  <c r="AG251"/>
  <c r="AG254"/>
  <c r="AG255"/>
  <c r="AG258"/>
  <c r="AG259"/>
  <c r="AG262"/>
  <c r="AG263"/>
  <c r="AG266"/>
  <c r="AG267"/>
  <c r="AG270"/>
  <c r="AG294"/>
  <c r="AG295"/>
  <c r="AG298"/>
  <c r="AG299"/>
  <c r="AG302"/>
  <c r="AG303"/>
  <c r="AG306"/>
  <c r="AG307"/>
  <c r="AG310"/>
  <c r="AG311"/>
  <c r="AG630" i="4"/>
  <c r="AG646"/>
  <c r="AG666"/>
  <c r="AG662"/>
  <c r="AG545"/>
  <c r="AG538"/>
  <c r="AG533"/>
  <c r="AG529"/>
  <c r="AG679"/>
  <c r="AG668"/>
  <c r="AG660"/>
  <c r="AG685"/>
  <c r="AG774"/>
  <c r="AG772"/>
  <c r="AG770"/>
  <c r="AG768"/>
  <c r="AG766"/>
  <c r="AG764"/>
  <c r="AG762"/>
  <c r="AG760"/>
  <c r="AG758"/>
  <c r="AG756"/>
  <c r="AG754"/>
  <c r="AG752"/>
  <c r="AG750"/>
  <c r="AG748"/>
  <c r="AG746"/>
  <c r="AG744"/>
  <c r="AG784"/>
  <c r="AG780"/>
  <c r="AG776"/>
  <c r="AG740"/>
  <c r="AG734"/>
  <c r="AG728"/>
  <c r="AG723"/>
  <c r="AG718"/>
  <c r="AG714"/>
  <c r="AG708"/>
  <c r="AG702"/>
  <c r="AG698"/>
  <c r="AG694"/>
  <c r="AG689"/>
  <c r="AG677"/>
  <c r="AG512"/>
  <c r="AG504"/>
  <c r="AG626"/>
  <c r="AG652"/>
  <c r="AG640"/>
  <c r="AG678"/>
  <c r="AG629"/>
  <c r="AG683"/>
  <c r="AG673"/>
  <c r="AG611"/>
  <c r="AG607"/>
  <c r="AG603"/>
  <c r="AG599"/>
  <c r="AG595"/>
  <c r="AG598"/>
  <c r="AG600"/>
  <c r="AG602"/>
  <c r="AG622"/>
  <c r="AG620"/>
  <c r="AG616"/>
  <c r="AG585"/>
  <c r="AG583"/>
  <c r="AG586"/>
  <c r="AG588"/>
  <c r="AG590"/>
  <c r="AG574"/>
  <c r="AG577"/>
  <c r="AG594"/>
  <c r="AG596"/>
  <c r="AG591"/>
  <c r="AG497"/>
  <c r="AG571"/>
  <c r="AG617"/>
  <c r="AG500"/>
  <c r="AG573"/>
  <c r="AG619"/>
  <c r="AG561"/>
  <c r="AG553"/>
  <c r="AG544"/>
  <c r="AG520"/>
  <c r="AG606"/>
  <c r="AG568"/>
  <c r="AG579"/>
  <c r="AG557"/>
  <c r="AG604"/>
  <c r="AG565"/>
  <c r="AG476"/>
  <c r="AG773"/>
  <c r="AG771"/>
  <c r="AG769"/>
  <c r="AG767"/>
  <c r="AG765"/>
  <c r="AG763"/>
  <c r="AG761"/>
  <c r="AG759"/>
  <c r="AG757"/>
  <c r="AG755"/>
  <c r="AG753"/>
  <c r="AG751"/>
  <c r="AG749"/>
  <c r="AG747"/>
  <c r="AG745"/>
  <c r="AG786"/>
  <c r="AG782"/>
  <c r="AG778"/>
  <c r="AG743"/>
  <c r="AG737"/>
  <c r="AG731"/>
  <c r="AG725"/>
  <c r="AG720"/>
  <c r="AG716"/>
  <c r="AG711"/>
  <c r="AG705"/>
  <c r="AG699"/>
  <c r="AG443"/>
  <c r="AG445"/>
  <c r="AG562"/>
  <c r="AG696"/>
  <c r="AG692"/>
  <c r="AG686"/>
  <c r="AG680"/>
  <c r="AG675"/>
  <c r="AG672"/>
  <c r="AG671"/>
  <c r="AG667"/>
  <c r="AG663"/>
  <c r="AG659"/>
  <c r="AG656"/>
  <c r="AG651"/>
  <c r="AG645"/>
  <c r="AG639"/>
  <c r="AG635"/>
  <c r="AG633"/>
  <c r="AG631"/>
  <c r="AG628"/>
  <c r="AG624"/>
  <c r="AG621"/>
  <c r="AG618"/>
  <c r="AG615"/>
  <c r="AG613"/>
  <c r="AG609"/>
  <c r="AG605"/>
  <c r="AG601"/>
  <c r="AG597"/>
  <c r="AG593"/>
  <c r="AG589"/>
  <c r="AG584"/>
  <c r="AG578"/>
  <c r="AG572"/>
  <c r="AG566"/>
  <c r="AG556"/>
  <c r="AG552"/>
  <c r="AG548"/>
  <c r="AG541"/>
  <c r="AG535"/>
  <c r="AG531"/>
  <c r="AG524"/>
  <c r="AG516"/>
  <c r="AG507"/>
  <c r="AG446"/>
  <c r="AG447"/>
  <c r="AG448"/>
  <c r="AG484"/>
  <c r="AG490"/>
  <c r="AG494"/>
  <c r="AG582"/>
  <c r="AG570"/>
  <c r="AG559"/>
  <c r="AG551"/>
  <c r="AG540"/>
  <c r="AG530"/>
  <c r="AG560"/>
  <c r="AG41"/>
  <c r="AG49"/>
  <c r="AG97"/>
  <c r="AG177"/>
  <c r="AG180"/>
  <c r="AG181"/>
  <c r="AG184"/>
  <c r="AG185"/>
  <c r="AG188"/>
  <c r="AG189"/>
  <c r="AG192"/>
  <c r="AG193"/>
  <c r="AG196"/>
  <c r="AG197"/>
  <c r="AG587"/>
  <c r="AG576"/>
  <c r="AG564"/>
  <c r="AG555"/>
  <c r="AG547"/>
  <c r="AG534"/>
  <c r="AG528"/>
  <c r="AG526"/>
  <c r="AG567"/>
  <c r="AG549"/>
  <c r="AG537"/>
  <c r="AG449"/>
  <c r="AG450"/>
  <c r="AG527"/>
  <c r="AG521"/>
  <c r="AG508"/>
  <c r="AG523"/>
  <c r="AG532"/>
  <c r="AG543"/>
  <c r="AG511"/>
  <c r="AG515"/>
  <c r="AG503"/>
  <c r="AG52"/>
  <c r="AG53"/>
  <c r="AG452"/>
  <c r="AG331"/>
  <c r="AG489"/>
  <c r="AG395"/>
  <c r="AG403"/>
  <c r="AG427"/>
  <c r="AG435"/>
  <c r="AG457"/>
  <c r="AG487"/>
  <c r="AG491"/>
  <c r="AG488"/>
  <c r="AG470"/>
  <c r="AG525"/>
  <c r="AG513"/>
  <c r="AG498"/>
  <c r="AG502"/>
  <c r="AG493"/>
  <c r="AG517"/>
  <c r="AG501"/>
  <c r="AG506"/>
  <c r="AG519"/>
  <c r="AG505"/>
  <c r="AG492"/>
  <c r="AG510"/>
  <c r="AG496"/>
  <c r="AG522"/>
  <c r="AG509"/>
  <c r="AG495"/>
  <c r="AG514"/>
  <c r="AG499"/>
  <c r="AG294"/>
  <c r="AG295"/>
  <c r="AG298"/>
  <c r="AG299"/>
  <c r="AG306"/>
  <c r="AG33"/>
  <c r="AG261"/>
  <c r="AG458"/>
  <c r="AG460"/>
  <c r="AG461"/>
  <c r="AG464"/>
  <c r="AG465"/>
  <c r="AG466"/>
  <c r="AG468"/>
  <c r="AG469"/>
  <c r="AG482"/>
  <c r="AG480"/>
  <c r="AG57"/>
  <c r="AG100"/>
  <c r="AG101"/>
  <c r="AG104"/>
  <c r="AG105"/>
  <c r="AG200"/>
  <c r="AG201"/>
  <c r="AG204"/>
  <c r="AG205"/>
  <c r="AG208"/>
  <c r="AG209"/>
  <c r="AG212"/>
  <c r="AG213"/>
  <c r="AG216"/>
  <c r="AG217"/>
  <c r="AG220"/>
  <c r="AG221"/>
  <c r="AG224"/>
  <c r="AG225"/>
  <c r="AG228"/>
  <c r="AG229"/>
  <c r="AG232"/>
  <c r="AG233"/>
  <c r="AG236"/>
  <c r="AG237"/>
  <c r="AG240"/>
  <c r="AG241"/>
  <c r="AG244"/>
  <c r="AG245"/>
  <c r="AG248"/>
  <c r="AG249"/>
  <c r="AG252"/>
  <c r="AG253"/>
  <c r="AG256"/>
  <c r="AG257"/>
  <c r="AG260"/>
  <c r="AG333"/>
  <c r="AG339"/>
  <c r="AG347"/>
  <c r="AG349"/>
  <c r="AG350"/>
  <c r="AG351"/>
  <c r="AG352"/>
  <c r="AG353"/>
  <c r="AG354"/>
  <c r="AG355"/>
  <c r="AG365"/>
  <c r="AG366"/>
  <c r="AG367"/>
  <c r="AG368"/>
  <c r="AG371"/>
  <c r="AG379"/>
  <c r="AG381"/>
  <c r="AG382"/>
  <c r="AG383"/>
  <c r="AG384"/>
  <c r="AG471"/>
  <c r="AG472"/>
  <c r="AG474"/>
  <c r="AG475"/>
  <c r="AG404"/>
  <c r="AG269"/>
  <c r="AG396"/>
  <c r="AG36"/>
  <c r="AG332"/>
  <c r="AG483"/>
  <c r="AG136"/>
  <c r="AG152"/>
  <c r="AG307"/>
  <c r="AG310"/>
  <c r="AG311"/>
  <c r="AG411"/>
  <c r="AG413"/>
  <c r="AG414"/>
  <c r="AG415"/>
  <c r="AG416"/>
  <c r="AG417"/>
  <c r="AG418"/>
  <c r="AG419"/>
  <c r="AG421"/>
  <c r="AG422"/>
  <c r="AG423"/>
  <c r="AG424"/>
  <c r="AG425"/>
  <c r="AG426"/>
  <c r="AG37"/>
  <c r="AG64"/>
  <c r="AG72"/>
  <c r="AG274"/>
  <c r="AG275"/>
  <c r="AG276"/>
  <c r="AG277"/>
  <c r="AG279"/>
  <c r="AG280"/>
  <c r="AG281"/>
  <c r="AG282"/>
  <c r="AG283"/>
  <c r="AG284"/>
  <c r="AG285"/>
  <c r="AG287"/>
  <c r="AG288"/>
  <c r="AG289"/>
  <c r="AG315"/>
  <c r="AG317"/>
  <c r="AG319"/>
  <c r="AG320"/>
  <c r="AG321"/>
  <c r="AG322"/>
  <c r="AG323"/>
  <c r="AG325"/>
  <c r="AG326"/>
  <c r="AG372"/>
  <c r="AG436"/>
  <c r="AG340"/>
  <c r="AG356"/>
  <c r="AG363"/>
  <c r="AG385"/>
  <c r="AG386"/>
  <c r="AG387"/>
  <c r="AG389"/>
  <c r="AG390"/>
  <c r="AG428"/>
  <c r="AG278"/>
  <c r="AG44"/>
  <c r="AG45"/>
  <c r="AG48"/>
  <c r="AG108"/>
  <c r="AG109"/>
  <c r="AG112"/>
  <c r="AG113"/>
  <c r="AG116"/>
  <c r="AG117"/>
  <c r="AG120"/>
  <c r="AG121"/>
  <c r="AG124"/>
  <c r="AG125"/>
  <c r="AG128"/>
  <c r="AG129"/>
  <c r="AG132"/>
  <c r="AG133"/>
  <c r="AG137"/>
  <c r="AG140"/>
  <c r="AG141"/>
  <c r="AG144"/>
  <c r="AG145"/>
  <c r="AG148"/>
  <c r="AG149"/>
  <c r="AG153"/>
  <c r="AG156"/>
  <c r="AG157"/>
  <c r="AG160"/>
  <c r="AG161"/>
  <c r="AG164"/>
  <c r="AG165"/>
  <c r="AG168"/>
  <c r="AG169"/>
  <c r="AG172"/>
  <c r="AG173"/>
  <c r="AG176"/>
  <c r="AG312"/>
  <c r="AG313"/>
  <c r="AG341"/>
  <c r="AG342"/>
  <c r="AG343"/>
  <c r="AG344"/>
  <c r="AG345"/>
  <c r="AG346"/>
  <c r="AG364"/>
  <c r="AG373"/>
  <c r="AG374"/>
  <c r="AG375"/>
  <c r="AG376"/>
  <c r="AG377"/>
  <c r="AG378"/>
  <c r="AG405"/>
  <c r="AG406"/>
  <c r="AG407"/>
  <c r="AG408"/>
  <c r="AG409"/>
  <c r="AG410"/>
  <c r="AG437"/>
  <c r="AG438"/>
  <c r="AG439"/>
  <c r="AG440"/>
  <c r="AG441"/>
  <c r="AG442"/>
  <c r="AG40"/>
  <c r="AG264"/>
  <c r="AG265"/>
  <c r="AG268"/>
  <c r="AG271"/>
  <c r="AG272"/>
  <c r="AG302"/>
  <c r="AG303"/>
  <c r="AG304"/>
  <c r="AG324"/>
  <c r="AG334"/>
  <c r="AG335"/>
  <c r="AG336"/>
  <c r="AG337"/>
  <c r="AG338"/>
  <c r="AG369"/>
  <c r="AG370"/>
  <c r="AG388"/>
  <c r="AG397"/>
  <c r="AG398"/>
  <c r="AG399"/>
  <c r="AG400"/>
  <c r="AG401"/>
  <c r="AG402"/>
  <c r="AG420"/>
  <c r="AG429"/>
  <c r="AG430"/>
  <c r="AG431"/>
  <c r="AG432"/>
  <c r="AG433"/>
  <c r="AG434"/>
  <c r="AG455"/>
  <c r="AG456"/>
  <c r="AG463"/>
  <c r="AG4"/>
  <c r="AG5"/>
  <c r="AG8"/>
  <c r="AG9"/>
  <c r="AG12"/>
  <c r="AG13"/>
  <c r="AG16"/>
  <c r="AG17"/>
  <c r="AG20"/>
  <c r="AG21"/>
  <c r="AG24"/>
  <c r="AG25"/>
  <c r="AG28"/>
  <c r="AG29"/>
  <c r="AG32"/>
  <c r="AG56"/>
  <c r="AG60"/>
  <c r="AG61"/>
  <c r="AG65"/>
  <c r="AG68"/>
  <c r="AG69"/>
  <c r="AG73"/>
  <c r="AG76"/>
  <c r="AG77"/>
  <c r="AG80"/>
  <c r="AG81"/>
  <c r="AG84"/>
  <c r="AG85"/>
  <c r="AG88"/>
  <c r="AG89"/>
  <c r="AG92"/>
  <c r="AG93"/>
  <c r="AG96"/>
  <c r="AG286"/>
  <c r="AG290"/>
  <c r="AG291"/>
  <c r="AG316"/>
  <c r="AG327"/>
  <c r="AG328"/>
  <c r="AG329"/>
  <c r="AG330"/>
  <c r="AG348"/>
  <c r="AG357"/>
  <c r="AG358"/>
  <c r="AG359"/>
  <c r="AG360"/>
  <c r="AG361"/>
  <c r="AG362"/>
  <c r="AG380"/>
  <c r="AG391"/>
  <c r="AG392"/>
  <c r="AG393"/>
  <c r="AG394"/>
  <c r="AG412"/>
  <c r="AG444"/>
  <c r="AG478"/>
  <c r="AG479"/>
  <c r="AG2"/>
  <c r="AG3"/>
  <c r="AG10"/>
  <c r="AG11"/>
  <c r="AG18"/>
  <c r="AG19"/>
  <c r="AG26"/>
  <c r="AG27"/>
  <c r="AG34"/>
  <c r="AG35"/>
  <c r="AG42"/>
  <c r="AG43"/>
  <c r="AG50"/>
  <c r="AG51"/>
  <c r="AG58"/>
  <c r="AG59"/>
  <c r="AG66"/>
  <c r="AG67"/>
  <c r="AG74"/>
  <c r="AG75"/>
  <c r="AG82"/>
  <c r="AG83"/>
  <c r="AG90"/>
  <c r="AG91"/>
  <c r="AG98"/>
  <c r="AG99"/>
  <c r="AG106"/>
  <c r="AG107"/>
  <c r="AG114"/>
  <c r="AG115"/>
  <c r="AG122"/>
  <c r="AG123"/>
  <c r="AG130"/>
  <c r="AG131"/>
  <c r="AG138"/>
  <c r="AG139"/>
  <c r="AG146"/>
  <c r="AG147"/>
  <c r="AG154"/>
  <c r="AG155"/>
  <c r="AG162"/>
  <c r="AG163"/>
  <c r="AG170"/>
  <c r="AG171"/>
  <c r="AG178"/>
  <c r="AG179"/>
  <c r="AG186"/>
  <c r="AG187"/>
  <c r="AG194"/>
  <c r="AG195"/>
  <c r="AG202"/>
  <c r="AG203"/>
  <c r="AG210"/>
  <c r="AG211"/>
  <c r="AG218"/>
  <c r="AG219"/>
  <c r="AG226"/>
  <c r="AG227"/>
  <c r="AG234"/>
  <c r="AG235"/>
  <c r="AG242"/>
  <c r="AG243"/>
  <c r="AG250"/>
  <c r="AG251"/>
  <c r="AG258"/>
  <c r="AG259"/>
  <c r="AG266"/>
  <c r="AG267"/>
  <c r="AG296"/>
  <c r="AG297"/>
  <c r="AG305"/>
  <c r="AG314"/>
  <c r="AG486"/>
  <c r="AG459"/>
  <c r="AG462"/>
  <c r="AG6"/>
  <c r="AG7"/>
  <c r="AG14"/>
  <c r="AG15"/>
  <c r="AG22"/>
  <c r="AG23"/>
  <c r="AG30"/>
  <c r="AG31"/>
  <c r="AG38"/>
  <c r="AG39"/>
  <c r="AG46"/>
  <c r="AG47"/>
  <c r="AG54"/>
  <c r="AG55"/>
  <c r="AG62"/>
  <c r="AG63"/>
  <c r="AG70"/>
  <c r="AG71"/>
  <c r="AG78"/>
  <c r="AG79"/>
  <c r="AG86"/>
  <c r="AG87"/>
  <c r="AG94"/>
  <c r="AG95"/>
  <c r="AG102"/>
  <c r="AG103"/>
  <c r="AG110"/>
  <c r="AG111"/>
  <c r="AG118"/>
  <c r="AG119"/>
  <c r="AG126"/>
  <c r="AG127"/>
  <c r="AG134"/>
  <c r="AG135"/>
  <c r="AG142"/>
  <c r="AG143"/>
  <c r="AG150"/>
  <c r="AG151"/>
  <c r="AG158"/>
  <c r="AG159"/>
  <c r="AG166"/>
  <c r="AG167"/>
  <c r="AG174"/>
  <c r="AG175"/>
  <c r="AG182"/>
  <c r="AG183"/>
  <c r="AG190"/>
  <c r="AG191"/>
  <c r="AG198"/>
  <c r="AG199"/>
  <c r="AG206"/>
  <c r="AG207"/>
  <c r="AG214"/>
  <c r="AG215"/>
  <c r="AG222"/>
  <c r="AG223"/>
  <c r="AG230"/>
  <c r="AG231"/>
  <c r="AG238"/>
  <c r="AG239"/>
  <c r="AG246"/>
  <c r="AG247"/>
  <c r="AG254"/>
  <c r="AG255"/>
  <c r="AG262"/>
  <c r="AG263"/>
  <c r="AG270"/>
  <c r="AG292"/>
  <c r="AG293"/>
  <c r="AG300"/>
  <c r="AG301"/>
  <c r="AG308"/>
  <c r="AG309"/>
  <c r="AG318"/>
  <c r="AG451"/>
  <c r="AG453"/>
  <c r="AG454"/>
  <c r="AG467"/>
</calcChain>
</file>

<file path=xl/sharedStrings.xml><?xml version="1.0" encoding="utf-8"?>
<sst xmlns="http://schemas.openxmlformats.org/spreadsheetml/2006/main" count="4198" uniqueCount="345">
  <si>
    <t>Date</t>
  </si>
  <si>
    <t>Day</t>
  </si>
  <si>
    <t>Period</t>
  </si>
  <si>
    <t>Race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</si>
  <si>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</si>
  <si>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</si>
  <si>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</si>
  <si>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</si>
  <si>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</si>
  <si>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</si>
  <si>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</si>
  <si>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</si>
  <si>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</si>
  <si>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</si>
  <si>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</si>
  <si>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</si>
  <si>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</si>
  <si>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</si>
  <si>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</si>
  <si>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</si>
  <si>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</si>
  <si>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>Race+Date</t>
  </si>
  <si>
    <t>ODR / Tour</t>
  </si>
  <si>
    <t>Profil</t>
  </si>
  <si>
    <t>KM</t>
  </si>
  <si>
    <t>Length</t>
  </si>
  <si>
    <t>Duration (en min)</t>
  </si>
  <si>
    <t>Category</t>
  </si>
  <si>
    <t>Riders</t>
  </si>
  <si>
    <t>Teams</t>
  </si>
  <si>
    <t>Fields</t>
  </si>
  <si>
    <t>Average T/R</t>
  </si>
  <si>
    <t>Fantasy</t>
  </si>
  <si>
    <t>ODR</t>
  </si>
  <si>
    <t>HY</t>
  </si>
  <si>
    <t xml:space="preserve">Length  : A &lt; 100; 100 &lt; B &lt; 125;  125 &lt; C &lt; 150;  150 &lt; D &lt; 175;  175 &lt; E &lt; 200; F &gt; 200  </t>
  </si>
  <si>
    <t>Monday</t>
  </si>
  <si>
    <t>La Iberica</t>
  </si>
  <si>
    <t>Tour</t>
  </si>
  <si>
    <t>FL</t>
  </si>
  <si>
    <t>Profil : FL (Flat), HY (Hilly), MO  (Mountain) ITT; TTT; CF(Flat cobbles), PH (Hilly cobbles)</t>
  </si>
  <si>
    <t>PH</t>
  </si>
  <si>
    <t>Tuesday</t>
  </si>
  <si>
    <t>Cuba Tour</t>
  </si>
  <si>
    <t>Wednesday</t>
  </si>
  <si>
    <t>ITT</t>
  </si>
  <si>
    <t>Thursday</t>
  </si>
  <si>
    <t>MO</t>
  </si>
  <si>
    <t>Friday</t>
  </si>
  <si>
    <t>Saturday</t>
  </si>
  <si>
    <t xml:space="preserve">Sunday </t>
  </si>
  <si>
    <t>Tour des Pavés</t>
  </si>
  <si>
    <t>CF</t>
  </si>
  <si>
    <t>Down Under</t>
  </si>
  <si>
    <t>TTT</t>
  </si>
  <si>
    <t>San Juan</t>
  </si>
  <si>
    <t>Trofeo Campos</t>
  </si>
  <si>
    <t>Trofeo Andratx</t>
  </si>
  <si>
    <t>Trofeo Serra de Tramuntana</t>
  </si>
  <si>
    <t>Cadel Evans Great Ocean Race</t>
  </si>
  <si>
    <t>Trofeo Palma</t>
  </si>
  <si>
    <t>La Marseillaise</t>
  </si>
  <si>
    <t>Dubai Tour</t>
  </si>
  <si>
    <t>Herald Sun</t>
  </si>
  <si>
    <t>Besseges</t>
  </si>
  <si>
    <t>Valencia</t>
  </si>
  <si>
    <t>GP Sakia El Hamra</t>
  </si>
  <si>
    <t>GP Oued Eddahab</t>
  </si>
  <si>
    <t>GP Costa degli Etruschi</t>
  </si>
  <si>
    <t>GP Al Massira</t>
  </si>
  <si>
    <t>Filipinas</t>
  </si>
  <si>
    <t>Classica de Almeria</t>
  </si>
  <si>
    <t>Laigueglia</t>
  </si>
  <si>
    <t>Murcia</t>
  </si>
  <si>
    <t>Oman</t>
  </si>
  <si>
    <t>Ruta del Sol</t>
  </si>
  <si>
    <t>Algarve</t>
  </si>
  <si>
    <t>Haut-Var</t>
  </si>
  <si>
    <t>Alentejo</t>
  </si>
  <si>
    <t>Provence</t>
  </si>
  <si>
    <t>Abu Dhabi</t>
  </si>
  <si>
    <t>Omloop Het Blad</t>
  </si>
  <si>
    <t>Autour de Bruxelles</t>
  </si>
  <si>
    <t>Sud Ardeche</t>
  </si>
  <si>
    <t>Drome Classic</t>
  </si>
  <si>
    <t>Samyn</t>
  </si>
  <si>
    <t>Strade Bianche</t>
  </si>
  <si>
    <t>Paris-Nice</t>
  </si>
  <si>
    <t>Industria</t>
  </si>
  <si>
    <t>West Vlaanderen</t>
  </si>
  <si>
    <t>Umag</t>
  </si>
  <si>
    <t>Tirreno</t>
  </si>
  <si>
    <t>Drenthe</t>
  </si>
  <si>
    <t>Paris - Troyes</t>
  </si>
  <si>
    <t>Nokere</t>
  </si>
  <si>
    <t>Handzame</t>
  </si>
  <si>
    <t>MSR</t>
  </si>
  <si>
    <t>Loire</t>
  </si>
  <si>
    <t>Catalunya</t>
  </si>
  <si>
    <t>DDV</t>
  </si>
  <si>
    <t>GP E3</t>
  </si>
  <si>
    <t>Wevelgem</t>
  </si>
  <si>
    <t>De Panne</t>
  </si>
  <si>
    <t>Vitré</t>
  </si>
  <si>
    <t>Limburg</t>
  </si>
  <si>
    <t>RVV</t>
  </si>
  <si>
    <t>Pais Vasco</t>
  </si>
  <si>
    <t>Indurain</t>
  </si>
  <si>
    <t>Rioja</t>
  </si>
  <si>
    <t>Schelde</t>
  </si>
  <si>
    <t>Adria Mobil</t>
  </si>
  <si>
    <t>Tourangelle</t>
  </si>
  <si>
    <t>Appennino</t>
  </si>
  <si>
    <t>Roubaix</t>
  </si>
  <si>
    <t>Primavera</t>
  </si>
  <si>
    <t>La Sarthe</t>
  </si>
  <si>
    <t>Camembert</t>
  </si>
  <si>
    <t>Brabant</t>
  </si>
  <si>
    <t>Denain</t>
  </si>
  <si>
    <t>Finistere</t>
  </si>
  <si>
    <t>Amstel</t>
  </si>
  <si>
    <t>Trentino</t>
  </si>
  <si>
    <t>Tro Bro Leon</t>
  </si>
  <si>
    <t>Wallonne</t>
  </si>
  <si>
    <t>LBL</t>
  </si>
  <si>
    <t>Romandie</t>
  </si>
  <si>
    <t>Frankfurt</t>
  </si>
  <si>
    <t>Madrid</t>
  </si>
  <si>
    <t>Giro</t>
  </si>
  <si>
    <t>Lugano</t>
  </si>
  <si>
    <t>Repos</t>
  </si>
  <si>
    <t>Dunkerque</t>
  </si>
  <si>
    <t>California</t>
  </si>
  <si>
    <t>GP de la Somme</t>
  </si>
  <si>
    <t>Belgique</t>
  </si>
  <si>
    <t>GP Plumelec</t>
  </si>
  <si>
    <t>Les Boucles de Chateaulin</t>
  </si>
  <si>
    <t>Winstom Salem</t>
  </si>
  <si>
    <t>Luxembourg</t>
  </si>
  <si>
    <t>Heistse Pijl</t>
  </si>
  <si>
    <t>Dauphiné</t>
  </si>
  <si>
    <t>Aargau</t>
  </si>
  <si>
    <t>Fyen Rundt</t>
  </si>
  <si>
    <t>Suisse</t>
  </si>
  <si>
    <t>GP Horsens Posten</t>
  </si>
  <si>
    <t>Rond van Limburg</t>
  </si>
  <si>
    <t>Rund um Köln</t>
  </si>
  <si>
    <t>Route du Sud</t>
  </si>
  <si>
    <t>Ride Bruges Cycling</t>
  </si>
  <si>
    <t>Slovenia</t>
  </si>
  <si>
    <t>Halle - Ingooigem</t>
  </si>
  <si>
    <t>TDF</t>
  </si>
  <si>
    <t>Austria</t>
  </si>
  <si>
    <t>Jean-Pierre Monséré</t>
  </si>
  <si>
    <t>Velothon Wales</t>
  </si>
  <si>
    <t>Sibiu</t>
  </si>
  <si>
    <t>Matteotti</t>
  </si>
  <si>
    <t>Cerami</t>
  </si>
  <si>
    <t>Wallonie</t>
  </si>
  <si>
    <t>Ordizia</t>
  </si>
  <si>
    <t>Rudi Altig</t>
  </si>
  <si>
    <t>La Normande</t>
  </si>
  <si>
    <t>Pologne</t>
  </si>
  <si>
    <t>San Sebastian</t>
  </si>
  <si>
    <t>London Classic</t>
  </si>
  <si>
    <t>Utah</t>
  </si>
  <si>
    <t>Gexto</t>
  </si>
  <si>
    <t>Étiquettes de lignes</t>
  </si>
  <si>
    <t>Total général</t>
  </si>
  <si>
    <t>Valeurs</t>
  </si>
  <si>
    <t>Moyenne de Average T/R</t>
  </si>
  <si>
    <t>Average Teams Per Race</t>
  </si>
  <si>
    <t>Sum of Teams</t>
  </si>
  <si>
    <t>Number of Race</t>
  </si>
  <si>
    <t>Average Teams per Fields</t>
  </si>
  <si>
    <t>Sum of Fields</t>
  </si>
  <si>
    <t>Average Teams per Day</t>
  </si>
  <si>
    <t>January</t>
  </si>
  <si>
    <t>February</t>
  </si>
  <si>
    <t>March</t>
  </si>
  <si>
    <t>April</t>
  </si>
  <si>
    <t>May</t>
  </si>
  <si>
    <t>June</t>
  </si>
  <si>
    <t>July</t>
  </si>
  <si>
    <t>Hageland</t>
  </si>
  <si>
    <t>Burgos</t>
  </si>
  <si>
    <t>BinckBank Tour</t>
  </si>
  <si>
    <t>Portugal</t>
  </si>
  <si>
    <t>(Plusieurs éléments)</t>
  </si>
  <si>
    <t xml:space="preserve"> 8h</t>
  </si>
  <si>
    <t xml:space="preserve"> 9h</t>
  </si>
  <si>
    <t xml:space="preserve"> 10h</t>
  </si>
  <si>
    <t xml:space="preserve"> 11h</t>
  </si>
  <si>
    <t xml:space="preserve"> 12h</t>
  </si>
  <si>
    <t xml:space="preserve"> 13h</t>
  </si>
  <si>
    <t xml:space="preserve"> 14h</t>
  </si>
  <si>
    <t xml:space="preserve"> 15h</t>
  </si>
  <si>
    <t xml:space="preserve"> 16h</t>
  </si>
  <si>
    <t xml:space="preserve"> 17h</t>
  </si>
  <si>
    <t xml:space="preserve"> 18h</t>
  </si>
  <si>
    <t xml:space="preserve"> 19h</t>
  </si>
  <si>
    <t xml:space="preserve"> 20h</t>
  </si>
  <si>
    <t xml:space="preserve"> 21h</t>
  </si>
  <si>
    <t xml:space="preserve"> 22h</t>
  </si>
  <si>
    <t xml:space="preserve"> 23h</t>
  </si>
  <si>
    <t xml:space="preserve"> 24h</t>
  </si>
  <si>
    <t>A &lt; 100</t>
  </si>
  <si>
    <t>100 &lt; B &lt; 125</t>
  </si>
  <si>
    <t>125 &lt; C &lt; 150</t>
  </si>
  <si>
    <t>F &gt; 200</t>
  </si>
  <si>
    <t>150 &lt; D &lt; 175</t>
  </si>
  <si>
    <t>175 &lt; E &lt; 200</t>
  </si>
  <si>
    <t>Août</t>
  </si>
  <si>
    <t>Duration (SML)</t>
  </si>
  <si>
    <t>&lt;60min</t>
  </si>
  <si>
    <t>60-75min</t>
  </si>
  <si>
    <t>75-90min</t>
  </si>
  <si>
    <t>90&lt;105min</t>
  </si>
  <si>
    <t>105-120min</t>
  </si>
  <si>
    <t>&gt;120min</t>
  </si>
  <si>
    <t>Étiquettes</t>
  </si>
  <si>
    <t>Arctic Race</t>
  </si>
  <si>
    <t xml:space="preserve"> Fantasy</t>
  </si>
  <si>
    <t>Veenendaal</t>
  </si>
  <si>
    <t>Hamburg</t>
  </si>
  <si>
    <t>GP Jef Scherens</t>
  </si>
  <si>
    <t>Druivenkoerse Overijse</t>
  </si>
  <si>
    <t>Pro Oetztaler 5500</t>
  </si>
  <si>
    <t>Omloop Mandel-Leie-Schelde</t>
  </si>
  <si>
    <t>Limousin</t>
  </si>
  <si>
    <t>Poitou</t>
  </si>
  <si>
    <t>Vuelta</t>
  </si>
  <si>
    <t>Zottegem</t>
  </si>
  <si>
    <t>Bretagne Classic</t>
  </si>
  <si>
    <t>Schaal Sels</t>
  </si>
  <si>
    <t>Times</t>
  </si>
  <si>
    <t>One Day Race</t>
  </si>
  <si>
    <t>Col</t>
  </si>
  <si>
    <t>&lt;100 KM</t>
  </si>
  <si>
    <t>&lt;125 KM</t>
  </si>
  <si>
    <t>&lt;150 KM</t>
  </si>
  <si>
    <t>&lt;175 KM</t>
  </si>
  <si>
    <t>&lt;200 KM</t>
  </si>
  <si>
    <t>&gt;200 KM</t>
  </si>
  <si>
    <t>(Tous)</t>
  </si>
  <si>
    <t>Tour SSB</t>
  </si>
  <si>
    <t>Somme de Teams</t>
  </si>
  <si>
    <t>Alberta</t>
  </si>
  <si>
    <t>Britain</t>
  </si>
  <si>
    <t>Danmark</t>
  </si>
  <si>
    <t>China</t>
  </si>
  <si>
    <t>Toscana</t>
  </si>
  <si>
    <t>Bruxelles Classic</t>
  </si>
  <si>
    <t>Fourmies</t>
  </si>
  <si>
    <t>Quebec</t>
  </si>
  <si>
    <t>GP de Wallonie</t>
  </si>
  <si>
    <t>Agostini</t>
  </si>
  <si>
    <t>Bernocchi</t>
  </si>
  <si>
    <t>Kampionschap</t>
  </si>
  <si>
    <t>Pantani</t>
  </si>
  <si>
    <t>Isbergues</t>
  </si>
  <si>
    <t>Van Petegem</t>
  </si>
  <si>
    <t>Bug</t>
  </si>
  <si>
    <t>Almaty</t>
  </si>
  <si>
    <t>Lichtervelde</t>
  </si>
  <si>
    <t>Duo Normand</t>
  </si>
  <si>
    <t>Sabatini</t>
  </si>
  <si>
    <t>Omloop Eurometropool</t>
  </si>
  <si>
    <t>Emilia</t>
  </si>
  <si>
    <t>Septembre</t>
  </si>
  <si>
    <t>Beghelli</t>
  </si>
  <si>
    <t>Vendée</t>
  </si>
  <si>
    <t>Eurometropole</t>
  </si>
  <si>
    <t>Tre Valli Varesine</t>
  </si>
  <si>
    <t>Munsterland Giro</t>
  </si>
  <si>
    <t>Binche</t>
  </si>
  <si>
    <t>Milano-Torino</t>
  </si>
  <si>
    <t>Bourges</t>
  </si>
  <si>
    <t>Lombardia</t>
  </si>
  <si>
    <t>Tours</t>
  </si>
  <si>
    <t>Tobago</t>
  </si>
  <si>
    <t>Hongkong</t>
  </si>
  <si>
    <t>Famenne Ardennes</t>
  </si>
  <si>
    <t>Tacx Pro</t>
  </si>
  <si>
    <t>Chrono des Nations</t>
  </si>
  <si>
    <t>Sluitingprijs</t>
  </si>
  <si>
    <t>Japan Cup</t>
  </si>
  <si>
    <t>Mosell Cup</t>
  </si>
  <si>
    <t>Turkey</t>
  </si>
  <si>
    <t>Taihu</t>
  </si>
  <si>
    <t>Guangxi</t>
  </si>
  <si>
    <t>Hainan</t>
  </si>
  <si>
    <t>Sachsen</t>
  </si>
  <si>
    <t>La St Sylv</t>
  </si>
  <si>
    <t>Catania - Etna</t>
  </si>
  <si>
    <t>Herne</t>
  </si>
  <si>
    <t>Bethlehem</t>
  </si>
  <si>
    <t>Christmas Islands</t>
  </si>
  <si>
    <t>Pavés de !noel</t>
  </si>
  <si>
    <t>Usangi</t>
  </si>
  <si>
    <t>SAC Cape Town</t>
  </si>
  <si>
    <t>ITT Cape Town</t>
  </si>
  <si>
    <t xml:space="preserve">Worchester - Cape Town </t>
  </si>
  <si>
    <t>Bafut</t>
  </si>
  <si>
    <t>Colombo TTT</t>
  </si>
  <si>
    <t>Davao</t>
  </si>
  <si>
    <t>Octobre</t>
  </si>
  <si>
    <t>Brescia</t>
  </si>
  <si>
    <t>Coimbra</t>
  </si>
  <si>
    <t>Noosa Criterium</t>
  </si>
  <si>
    <t>Lanzarote</t>
  </si>
  <si>
    <t>Saitama Criterium</t>
  </si>
  <si>
    <t>Okinawa</t>
  </si>
  <si>
    <t>Siejka Criterium</t>
  </si>
  <si>
    <t>Chelly</t>
  </si>
  <si>
    <t>Yamaniguey - La Maquina</t>
  </si>
  <si>
    <t>Villalba</t>
  </si>
  <si>
    <t>San Francisco</t>
  </si>
  <si>
    <t>Andes</t>
  </si>
  <si>
    <t>Fuzhou</t>
  </si>
  <si>
    <t>Total ODR</t>
  </si>
  <si>
    <t>Total Tour</t>
  </si>
  <si>
    <t>Numbers of teams</t>
  </si>
  <si>
    <t>TOTAL</t>
  </si>
  <si>
    <t>8 h</t>
  </si>
  <si>
    <t>9 h</t>
  </si>
  <si>
    <t>10 h</t>
  </si>
  <si>
    <t>11 h</t>
  </si>
  <si>
    <t>12 h</t>
  </si>
  <si>
    <t>13 h</t>
  </si>
  <si>
    <t>14 h</t>
  </si>
  <si>
    <t>15 h</t>
  </si>
  <si>
    <t>16 h</t>
  </si>
  <si>
    <t>17 h</t>
  </si>
  <si>
    <t>18 h</t>
  </si>
  <si>
    <t>19 h</t>
  </si>
  <si>
    <t>20 h</t>
  </si>
  <si>
    <t>21 h</t>
  </si>
  <si>
    <t>22 h</t>
  </si>
  <si>
    <t>23 h</t>
  </si>
  <si>
    <t>24 h</t>
  </si>
  <si>
    <t>Libya</t>
  </si>
  <si>
    <t>Cebu</t>
  </si>
  <si>
    <t>Lesotho</t>
  </si>
  <si>
    <t>Novembre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</si>
</sst>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1" tint="4.9989318521683403E-2"/>
      <name val="Calibri"/>
      <scheme val="minor"/>
    </font>
    <font>
      <b/>
      <sz val="11"/>
      <color rgb="FF0070C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/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5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7" fillId="0" borderId="0" xfId="0" applyFont="1"/>
    <xf numFmtId="0" fontId="7" fillId="2" borderId="0" xfId="0" applyFont="1" applyFill="1"/>
    <xf numFmtId="0" fontId="0" fillId="2" borderId="0" xfId="0" applyFill="1"/>
    <xf numFmtId="14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2" fontId="8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4" fontId="0" fillId="0" borderId="0" xfId="0" applyNumberFormat="1"/>
    <xf numFmtId="0" fontId="2" fillId="0" borderId="0" xfId="0" applyFont="1" applyAlignment="1">
      <alignment horizontal="left" indent="1"/>
    </xf>
    <xf numFmtId="0" fontId="5" fillId="0" borderId="6" xfId="0" applyNumberFormat="1" applyFont="1" applyBorder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4" fontId="0" fillId="0" borderId="0" xfId="0" applyNumberFormat="1" applyAlignment="1"/>
    <xf numFmtId="4" fontId="0" fillId="3" borderId="0" xfId="0" applyNumberFormat="1" applyFill="1" applyAlignment="1"/>
    <xf numFmtId="4" fontId="0" fillId="0" borderId="0" xfId="0" applyNumberFormat="1" applyFill="1" applyAlignment="1"/>
    <xf numFmtId="4" fontId="0" fillId="4" borderId="0" xfId="0" applyNumberFormat="1" applyFill="1" applyAlignment="1"/>
    <xf numFmtId="4" fontId="0" fillId="5" borderId="0" xfId="0" applyNumberFormat="1" applyFill="1" applyAlignment="1"/>
    <xf numFmtId="3" fontId="0" fillId="3" borderId="0" xfId="0" applyNumberFormat="1" applyFill="1" applyAlignment="1"/>
    <xf numFmtId="3" fontId="0" fillId="4" borderId="0" xfId="0" applyNumberFormat="1" applyFill="1" applyAlignment="1"/>
    <xf numFmtId="3" fontId="0" fillId="5" borderId="0" xfId="0" applyNumberFormat="1" applyFill="1" applyAlignment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/>
    <xf numFmtId="14" fontId="7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0" xfId="0" applyFont="1" applyAlignment="1">
      <alignment horizontal="center"/>
    </xf>
    <xf numFmtId="14" fontId="3" fillId="0" borderId="0" xfId="0" applyNumberFormat="1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1" fontId="10" fillId="0" borderId="0" xfId="0" applyNumberFormat="1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/>
  </cellXfs>
  <cellStyles count="1">
    <cellStyle name="Normal" xfId="0" builtinId="0"/>
  </cellStyles>
  <dxfs count="584">
    <dxf>
      <numFmt numFmtId="2" formatCode="0.00"/>
    </dxf>
    <dxf>
      <alignment vertic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2" formatCode="0.00"/>
    </dxf>
    <dxf>
      <alignment vertic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3"/>
      </font>
    </dxf>
    <dxf>
      <numFmt numFmtId="2" formatCode="0.00"/>
    </dxf>
    <dxf>
      <alignment vertic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2" formatCode="0.00"/>
    </dxf>
    <dxf>
      <alignment vertic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numFmt numFmtId="2" formatCode="0.00"/>
    </dxf>
    <dxf>
      <alignment vertical="center" readingOrder="0"/>
    </dxf>
    <dxf>
      <alignment horizontal="center" readingOrder="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indexed="64"/>
          <bgColor rgb="FF92D05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</dxf>
    <dxf>
      <numFmt numFmtId="4" formatCode="#,##0.00"/>
    </dxf>
    <dxf>
      <alignment horizontal="center" readingOrder="0"/>
    </dxf>
    <dxf>
      <numFmt numFmtId="3" formatCode="#,##0"/>
    </dxf>
    <dxf>
      <alignment horizontal="general" readingOrder="0"/>
    </dxf>
    <dxf>
      <fill>
        <patternFill patternType="solid">
          <bgColor rgb="FFFF0000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numFmt numFmtId="4" formatCode="#,##0.00"/>
    </dxf>
    <dxf>
      <numFmt numFmtId="3" formatCode="#,##0"/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theme="4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b val="0"/>
      </font>
    </dxf>
    <dxf>
      <numFmt numFmtId="2" formatCode="0.00"/>
    </dxf>
    <dxf>
      <numFmt numFmtId="4" formatCode="#,##0.00"/>
    </dxf>
    <dxf>
      <alignment horizontal="center" readingOrder="0"/>
    </dxf>
    <dxf>
      <numFmt numFmtId="3" formatCode="#,##0"/>
    </dxf>
    <dxf>
      <alignment horizontal="general" readingOrder="0"/>
    </dxf>
    <dxf>
      <fill>
        <patternFill patternType="solid">
          <bgColor rgb="FFFF0000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numFmt numFmtId="4" formatCode="#,##0.00"/>
    </dxf>
    <dxf>
      <numFmt numFmtId="3" formatCode="#,##0"/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rgb="FF92D050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theme="4" tint="-0.49998474074526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theme="5" tint="0.59999389629810485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fill>
        <patternFill>
          <bgColor theme="5" tint="0.39997558519241921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b val="0"/>
      </font>
    </dxf>
    <dxf>
      <fill>
        <patternFill patternType="solid"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theme="5" tint="0.39997558519241921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readingOrder="0"/>
    </dxf>
    <dxf>
      <alignment vertical="center" readingOrder="0"/>
    </dxf>
    <dxf>
      <numFmt numFmtId="2" formatCode="0.00"/>
    </dxf>
    <dxf>
      <font>
        <color theme="3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alignment horizontal="center" readingOrder="0"/>
    </dxf>
    <dxf>
      <alignment vertical="center" readingOrder="0"/>
    </dxf>
    <dxf>
      <numFmt numFmtId="2" formatCode="0.00"/>
    </dxf>
    <dxf>
      <numFmt numFmtId="4" formatCode="#,##0.00"/>
    </dxf>
    <dxf>
      <font>
        <b/>
      </font>
    </dxf>
    <dxf>
      <font>
        <color auto="1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 readingOrder="0"/>
    </dxf>
    <dxf>
      <alignment horizontal="center" readingOrder="0"/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top style="medium">
          <color rgb="FF000000"/>
        </top>
        <bottom style="thin">
          <color rgb="FF000000"/>
        </bottom>
      </border>
    </dxf>
    <dxf>
      <font>
        <b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3"/>
  <c:pivotSource>
    <c:name>[C4F Participation 31102017.xlsx]Nbr of players by month!Tableau croisé dynamique1</c:name>
    <c:fmtId val="0"/>
  </c:pivotSource>
  <c:chart>
    <c:title>
      <c:layout/>
    </c:title>
    <c:pivotFmts>
      <c:pivotFmt>
        <c:idx val="0"/>
      </c:pivotFmt>
      <c:pivotFmt>
        <c:idx val="1"/>
      </c:pivotFmt>
    </c:pivotFmts>
    <c:plotArea>
      <c:layout>
        <c:manualLayout>
          <c:layoutTarget val="inner"/>
          <c:xMode val="edge"/>
          <c:yMode val="edge"/>
          <c:x val="0.16778049369595671"/>
          <c:y val="0.15313684747739914"/>
          <c:w val="0.83137690610759563"/>
          <c:h val="0.48780839895013212"/>
        </c:manualLayout>
      </c:layout>
      <c:lineChart>
        <c:grouping val="standard"/>
        <c:ser>
          <c:idx val="0"/>
          <c:order val="0"/>
          <c:tx>
            <c:strRef>
              <c:f>'Nbr of players by month'!$B$4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'Nbr of players by month'!$A$5:$A$16</c:f>
              <c:strCache>
                <c:ptCount val="1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</c:strCache>
            </c:strRef>
          </c:cat>
          <c:val>
            <c:numRef>
              <c:f>'Nbr of players by month'!$B$5:$B$16</c:f>
              <c:numCache>
                <c:formatCode>General</c:formatCode>
                <c:ptCount val="11"/>
                <c:pt idx="0">
                  <c:v>2702</c:v>
                </c:pt>
                <c:pt idx="1">
                  <c:v>2339</c:v>
                </c:pt>
                <c:pt idx="2">
                  <c:v>2708</c:v>
                </c:pt>
                <c:pt idx="3">
                  <c:v>2508</c:v>
                </c:pt>
                <c:pt idx="4">
                  <c:v>3011</c:v>
                </c:pt>
                <c:pt idx="5">
                  <c:v>2540</c:v>
                </c:pt>
                <c:pt idx="6">
                  <c:v>3359</c:v>
                </c:pt>
                <c:pt idx="7">
                  <c:v>3252</c:v>
                </c:pt>
                <c:pt idx="8">
                  <c:v>2708</c:v>
                </c:pt>
                <c:pt idx="9">
                  <c:v>2336</c:v>
                </c:pt>
                <c:pt idx="10">
                  <c:v>2552</c:v>
                </c:pt>
              </c:numCache>
            </c:numRef>
          </c:val>
        </c:ser>
        <c:marker val="1"/>
        <c:axId val="115439104"/>
        <c:axId val="115440640"/>
      </c:lineChart>
      <c:catAx>
        <c:axId val="115439104"/>
        <c:scaling>
          <c:orientation val="minMax"/>
        </c:scaling>
        <c:axPos val="b"/>
        <c:tickLblPos val="nextTo"/>
        <c:crossAx val="115440640"/>
        <c:crosses val="autoZero"/>
        <c:auto val="1"/>
        <c:lblAlgn val="ctr"/>
        <c:lblOffset val="100"/>
      </c:catAx>
      <c:valAx>
        <c:axId val="115440640"/>
        <c:scaling>
          <c:orientation val="minMax"/>
        </c:scaling>
        <c:axPos val="l"/>
        <c:majorGridlines/>
        <c:numFmt formatCode="General" sourceLinked="1"/>
        <c:tickLblPos val="nextTo"/>
        <c:crossAx val="1154391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4"/>
  <c:pivotSource>
    <c:name>[C4F Participation 31102017.xlsx]Evolution of Fields Size!Tableau croisé dynamique2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Average</a:t>
            </a:r>
            <a:r>
              <a:rPr lang="fr-FR" baseline="0"/>
              <a:t> Size of Fields per Month</a:t>
            </a:r>
          </a:p>
          <a:p>
            <a:pPr>
              <a:defRPr/>
            </a:pPr>
            <a:endParaRPr lang="fr-FR"/>
          </a:p>
        </c:rich>
      </c:tx>
      <c:layout>
        <c:manualLayout>
          <c:xMode val="edge"/>
          <c:yMode val="edge"/>
          <c:x val="0.45235277629131332"/>
          <c:y val="5.1183631555232915E-2"/>
        </c:manualLayout>
      </c:layout>
    </c:title>
    <c:pivotFmts>
      <c:pivotFmt>
        <c:idx val="0"/>
      </c:pivotFmt>
      <c:pivotFmt>
        <c:idx val="1"/>
      </c:pivotFmt>
    </c:pivotFmts>
    <c:plotArea>
      <c:layout>
        <c:manualLayout>
          <c:layoutTarget val="inner"/>
          <c:xMode val="edge"/>
          <c:yMode val="edge"/>
          <c:x val="0.12946004198454783"/>
          <c:y val="0.17671793627597657"/>
          <c:w val="0.86978188950871282"/>
          <c:h val="0.75295353735317505"/>
        </c:manualLayout>
      </c:layout>
      <c:lineChart>
        <c:grouping val="standard"/>
        <c:ser>
          <c:idx val="0"/>
          <c:order val="0"/>
          <c:tx>
            <c:strRef>
              <c:f>'Evolution of Fields Size'!$B$1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'Evolution of Fields Size'!$A$2:$A$14</c:f>
              <c:strCach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strCache>
            </c:strRef>
          </c:cat>
          <c:val>
            <c:numRef>
              <c:f>'Evolution of Fields Size'!$B$2:$B$14</c:f>
              <c:numCache>
                <c:formatCode>#,##0.00</c:formatCode>
                <c:ptCount val="12"/>
                <c:pt idx="0">
                  <c:v>8.6796875000000036</c:v>
                </c:pt>
                <c:pt idx="1">
                  <c:v>8.6966666666666672</c:v>
                </c:pt>
                <c:pt idx="2">
                  <c:v>9.7017241379310306</c:v>
                </c:pt>
                <c:pt idx="3">
                  <c:v>9.527777777777775</c:v>
                </c:pt>
                <c:pt idx="4">
                  <c:v>8.6441558441558453</c:v>
                </c:pt>
                <c:pt idx="5">
                  <c:v>9.044915254237285</c:v>
                </c:pt>
                <c:pt idx="6">
                  <c:v>9.6493421052631572</c:v>
                </c:pt>
                <c:pt idx="7">
                  <c:v>9.0918518518518603</c:v>
                </c:pt>
                <c:pt idx="8">
                  <c:v>9.2265625000000018</c:v>
                </c:pt>
                <c:pt idx="9">
                  <c:v>9.2545197740113014</c:v>
                </c:pt>
                <c:pt idx="10">
                  <c:v>7.6162162162162197</c:v>
                </c:pt>
                <c:pt idx="11">
                  <c:v>#N/A</c:v>
                </c:pt>
              </c:numCache>
            </c:numRef>
          </c:val>
        </c:ser>
        <c:marker val="1"/>
        <c:axId val="148955136"/>
        <c:axId val="148956672"/>
      </c:lineChart>
      <c:catAx>
        <c:axId val="148955136"/>
        <c:scaling>
          <c:orientation val="minMax"/>
        </c:scaling>
        <c:axPos val="b"/>
        <c:tickLblPos val="nextTo"/>
        <c:crossAx val="148956672"/>
        <c:crosses val="autoZero"/>
        <c:auto val="1"/>
        <c:lblAlgn val="ctr"/>
        <c:lblOffset val="100"/>
      </c:catAx>
      <c:valAx>
        <c:axId val="148956672"/>
        <c:scaling>
          <c:orientation val="minMax"/>
        </c:scaling>
        <c:axPos val="l"/>
        <c:majorGridlines/>
        <c:numFmt formatCode="#,##0.00" sourceLinked="1"/>
        <c:tickLblPos val="nextTo"/>
        <c:crossAx val="14895513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9</xdr:row>
      <xdr:rowOff>104775</xdr:rowOff>
    </xdr:from>
    <xdr:to>
      <xdr:col>13</xdr:col>
      <xdr:colOff>428625</xdr:colOff>
      <xdr:row>23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161925</xdr:rowOff>
    </xdr:from>
    <xdr:to>
      <xdr:col>9</xdr:col>
      <xdr:colOff>657225</xdr:colOff>
      <xdr:row>46</xdr:row>
      <xdr:rowOff>171449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hieu" refreshedDate="43072.940125347224" createdVersion="3" refreshedVersion="3" minRefreshableVersion="3" recordCount="788">
  <cacheSource type="worksheet">
    <worksheetSource ref="A1:AG1048576" sheet="FullReview 2017"/>
  </cacheSource>
  <cacheFields count="33">
    <cacheField name="Date" numFmtId="0">
      <sharedItems containsNonDate="0" containsDate="1" containsString="0" containsBlank="1" minDate="2017-01-01T00:00:00" maxDate="2018-01-01T00:00:00" count="364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  <d v="2017-02-01T00:00:00"/>
        <d v="2017-02-02T00:00:00"/>
        <d v="2017-02-03T00:00:00"/>
        <d v="2017-02-04T00:00:00"/>
        <d v="2017-02-05T00:00:00"/>
        <d v="2017-02-06T00:00:00"/>
        <d v="2017-02-07T00:00:00"/>
        <d v="2017-02-08T00:00:00"/>
        <d v="2017-02-09T00:00:00"/>
        <d v="2017-02-10T00:00:00"/>
        <d v="2017-02-11T00:00:00"/>
        <d v="2017-02-13T00:00:00"/>
        <d v="2017-02-14T00:00:00"/>
        <d v="2017-02-15T00:00:00"/>
        <d v="2017-02-16T00:00:00"/>
        <d v="2017-02-17T00:00:00"/>
        <d v="2017-02-18T00:00:00"/>
        <d v="2017-02-19T00:00:00"/>
        <d v="2017-02-20T00:00:00"/>
        <d v="2017-02-21T00:00:00"/>
        <d v="2017-02-22T00:00:00"/>
        <d v="2017-02-23T00:00:00"/>
        <d v="2017-02-24T00:00:00"/>
        <d v="2017-02-25T00:00:00"/>
        <d v="2017-02-26T00:00:00"/>
        <d v="2017-02-27T00:00:00"/>
        <d v="2017-02-28T00:00:00"/>
        <d v="2017-03-01T00:00:00"/>
        <d v="2017-03-02T00:00:00"/>
        <d v="2017-03-03T00:00:00"/>
        <d v="2017-03-04T00:00:00"/>
        <d v="2017-03-05T00:00:00"/>
        <d v="2017-03-06T00:00:00"/>
        <d v="2017-03-07T00:00:00"/>
        <d v="2017-03-08T00:00:00"/>
        <d v="2017-03-09T00:00:00"/>
        <d v="2017-03-10T00:00:00"/>
        <d v="2017-03-11T00:00:00"/>
        <d v="2017-03-12T00:00:00"/>
        <d v="2017-03-13T00:00:00"/>
        <d v="2017-03-14T00:00:00"/>
        <d v="2017-03-15T00:00:00"/>
        <d v="2017-03-16T00:00:00"/>
        <d v="2017-03-17T00:00:00"/>
        <d v="2017-03-18T00:00:00"/>
        <d v="2017-03-19T00:00:00"/>
        <d v="2017-03-20T00:00:00"/>
        <d v="2017-03-21T00:00:00"/>
        <d v="2017-03-22T00:00:00"/>
        <d v="2017-03-23T00:00:00"/>
        <d v="2017-03-24T00:00:00"/>
        <d v="2017-03-25T00:00:00"/>
        <d v="2017-03-26T00:00:00"/>
        <d v="2017-03-27T00:00:00"/>
        <d v="2017-03-28T00:00:00"/>
        <d v="2017-03-29T00:00:00"/>
        <d v="2017-03-30T00:00:00"/>
        <d v="2017-03-31T00:00:00"/>
        <d v="2017-04-01T00:00:00"/>
        <d v="2017-04-02T00:00:00"/>
        <d v="2017-04-03T00:00:00"/>
        <d v="2017-04-04T00:00:00"/>
        <d v="2017-04-05T00:00:00"/>
        <d v="2017-04-06T00:00:00"/>
        <d v="2017-04-07T00:00:00"/>
        <d v="2017-04-08T00:00:00"/>
        <d v="2017-04-09T00:00:00"/>
        <d v="2017-04-10T00:00:00"/>
        <d v="2017-04-11T00:00:00"/>
        <d v="2017-04-12T00:00:00"/>
        <d v="2017-04-13T00:00:00"/>
        <d v="2017-04-14T00:00:00"/>
        <d v="2017-04-15T00:00:00"/>
        <d v="2017-04-16T00:00:00"/>
        <d v="2017-04-17T00:00:00"/>
        <d v="2017-04-18T00:00:00"/>
        <d v="2017-04-19T00:00:00"/>
        <d v="2017-04-20T00:00:00"/>
        <d v="2017-04-21T00:00:00"/>
        <d v="2017-04-22T00:00:00"/>
        <d v="2017-04-23T00:00:00"/>
        <d v="2017-04-24T00:00:00"/>
        <d v="2017-04-25T00:00:00"/>
        <d v="2017-04-26T00:00:00"/>
        <d v="2017-04-27T00:00:00"/>
        <d v="2017-04-28T00:00:00"/>
        <d v="2017-04-29T00:00:00"/>
        <d v="2017-04-30T00:00:00"/>
        <d v="2017-05-01T00:00:00"/>
        <d v="2017-05-02T00:00:00"/>
        <d v="2017-05-03T00:00:00"/>
        <d v="2017-05-04T00:00:00"/>
        <d v="2017-05-05T00:00:00"/>
        <d v="2017-05-06T00:00:00"/>
        <d v="2017-05-07T00:00:00"/>
        <d v="2017-05-08T00:00:00"/>
        <d v="2017-05-09T00:00:00"/>
        <d v="2017-05-10T00:00:00"/>
        <d v="2017-05-11T00:00:00"/>
        <d v="2017-05-12T00:00:00"/>
        <d v="2017-05-13T00:00:00"/>
        <d v="2017-05-14T00:00:00"/>
        <d v="2017-05-15T00:00:00"/>
        <d v="2017-05-16T00:00:00"/>
        <d v="2017-05-17T00:00:00"/>
        <d v="2017-05-18T00:00:00"/>
        <d v="2017-05-19T00:00:00"/>
        <d v="2017-05-20T00:00:00"/>
        <d v="2017-05-21T00:00:00"/>
        <d v="2017-05-22T00:00:00"/>
        <d v="2017-05-23T00:00:00"/>
        <d v="2017-05-24T00:00:00"/>
        <d v="2017-05-25T00:00:00"/>
        <d v="2017-05-26T00:00:00"/>
        <d v="2017-05-27T00:00:00"/>
        <d v="2017-05-28T00:00:00"/>
        <d v="2017-05-29T00:00:00"/>
        <d v="2017-05-30T00:00:00"/>
        <d v="2017-05-31T00:00:00"/>
        <d v="2017-06-01T00:00:00"/>
        <d v="2017-06-02T00:00:00"/>
        <d v="2017-06-03T00:00:00"/>
        <d v="2017-06-04T00:00:00"/>
        <d v="2017-06-05T00:00:00"/>
        <d v="2017-06-06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4T00:00:00"/>
        <d v="2017-06-15T00:00:00"/>
        <d v="2017-06-16T00:00:00"/>
        <d v="2017-06-17T00:00:00"/>
        <d v="2017-06-18T00:00:00"/>
        <d v="2017-06-19T00:00:00"/>
        <d v="2017-06-20T00:00:00"/>
        <d v="2017-06-21T00:00:00"/>
        <d v="2017-06-22T00:00:00"/>
        <d v="2017-06-23T00:00:00"/>
        <d v="2017-06-24T00:00:00"/>
        <d v="2017-06-26T00:00:00"/>
        <d v="2017-06-27T00:00:00"/>
        <d v="2017-06-28T00:00:00"/>
        <d v="2017-06-29T00:00:00"/>
        <d v="2017-06-30T00:00:00"/>
        <d v="2017-07-01T00:00:00"/>
        <d v="2017-07-02T00:00:00"/>
        <d v="2017-07-03T00:00:00"/>
        <d v="2017-07-04T00:00:00"/>
        <d v="2017-07-05T00:00:00"/>
        <d v="2017-07-06T00:00:00"/>
        <d v="2017-07-07T00:00:00"/>
        <d v="2017-07-08T00:00:00"/>
        <d v="2017-07-09T00:00:00"/>
        <d v="2017-07-10T00:00:00"/>
        <d v="2017-07-11T00:00:00"/>
        <d v="2017-07-12T00:00:00"/>
        <d v="2017-07-13T00:00:00"/>
        <d v="2017-07-14T00:00:00"/>
        <d v="2017-07-15T00:00:00"/>
        <d v="2017-07-16T00:00:00"/>
        <d v="2017-07-17T00:00:00"/>
        <d v="2017-07-18T00:00:00"/>
        <d v="2017-07-19T00:00:00"/>
        <d v="2017-07-20T00:00:00"/>
        <d v="2017-07-21T00:00:00"/>
        <d v="2017-07-22T00:00:00"/>
        <d v="2017-07-23T00:00:00"/>
        <d v="2017-07-24T00:00:00"/>
        <d v="2017-07-25T00:00:00"/>
        <d v="2017-07-26T00:00:00"/>
        <d v="2017-07-27T00:00:00"/>
        <d v="2017-07-28T00:00:00"/>
        <d v="2017-07-29T00:00:00"/>
        <d v="2017-07-30T00:00:00"/>
        <d v="2017-07-31T00:00:00"/>
        <d v="2017-08-01T00:00:00"/>
        <d v="2017-08-02T00:00:00"/>
        <d v="2017-08-03T00:00:00"/>
        <d v="2017-08-04T00:00:00"/>
        <d v="2017-08-05T00:00:00"/>
        <d v="2017-08-06T00:00:00"/>
        <d v="2017-08-07T00:00:00"/>
        <d v="2017-08-08T00:00:00"/>
        <d v="2017-08-09T00:00:00"/>
        <d v="2017-08-10T00:00:00"/>
        <d v="2017-08-11T00:00:00"/>
        <d v="2017-08-12T00:00:00"/>
        <d v="2017-08-13T00:00:00"/>
        <d v="2017-08-14T00:00:00"/>
        <d v="2017-08-15T00:00:00"/>
        <d v="2017-08-16T00:00:00"/>
        <d v="2017-08-17T00:00:00"/>
        <d v="2017-08-18T00:00:00"/>
        <d v="2017-08-19T00:00:00"/>
        <d v="2017-08-20T00:00:00"/>
        <d v="2017-08-21T00:00:00"/>
        <d v="2017-08-22T00:00:00"/>
        <d v="2017-08-23T00:00:00"/>
        <d v="2017-08-24T00:00:00"/>
        <d v="2017-08-25T00:00:00"/>
        <d v="2017-08-26T00:00:00"/>
        <d v="2017-08-27T00:00:00"/>
        <d v="2017-08-28T00:00:00"/>
        <d v="2017-08-29T00:00:00"/>
        <d v="2017-08-30T00:00:00"/>
        <d v="2017-08-31T00:00:00"/>
        <d v="2017-09-01T00:00:00"/>
        <d v="2017-09-02T00:00:00"/>
        <d v="2017-09-03T00:00:00"/>
        <d v="2017-09-04T00:00:00"/>
        <d v="2017-09-05T00:00:00"/>
        <d v="2017-09-06T00:00:00"/>
        <d v="2017-09-07T00:00:00"/>
        <d v="2017-09-08T00:00:00"/>
        <d v="2017-09-09T00:00:00"/>
        <d v="2017-09-10T00:00:00"/>
        <d v="2017-09-11T00:00:00"/>
        <d v="2017-09-12T00:00:00"/>
        <d v="2017-09-13T00:00:00"/>
        <d v="2017-09-14T00:00:00"/>
        <d v="2017-09-15T00:00:00"/>
        <d v="2017-09-16T00:00:00"/>
        <d v="2017-09-17T00:00:00"/>
        <d v="2017-09-18T00:00:00"/>
        <d v="2017-09-19T00:00:00"/>
        <d v="2017-09-20T00:00:00"/>
        <d v="2017-09-21T00:00:00"/>
        <d v="2017-09-22T00:00:00"/>
        <d v="2017-09-23T00:00:00"/>
        <d v="2017-09-25T00:00:00"/>
        <d v="2017-09-26T00:00:00"/>
        <d v="2017-09-27T00:00:00"/>
        <d v="2017-09-28T00:00:00"/>
        <d v="2017-09-29T00:00:00"/>
        <d v="2017-09-30T00:00:00"/>
        <d v="2017-10-01T00:00:00"/>
        <d v="2017-10-02T00:00:00"/>
        <d v="2017-10-03T00:00:00"/>
        <d v="2017-10-04T00:00:00"/>
        <d v="2017-10-05T00:00:00"/>
        <d v="2017-10-06T00:00:00"/>
        <d v="2017-10-07T00:00:00"/>
        <d v="2017-10-08T00:00:00"/>
        <d v="2017-10-09T00:00:00"/>
        <d v="2017-10-10T00:00:00"/>
        <d v="2017-10-11T00:00:00"/>
        <d v="2017-10-12T00:00:00"/>
        <d v="2017-10-13T00:00:00"/>
        <d v="2017-10-14T00:00:00"/>
        <d v="2017-10-15T00:00:00"/>
        <d v="2017-10-16T00:00:00"/>
        <d v="2017-10-17T00:00:00"/>
        <d v="2017-10-18T00:00:00"/>
        <d v="2017-10-19T00:00:00"/>
        <d v="2017-10-20T00:00:00"/>
        <d v="2017-10-21T00:00:00"/>
        <d v="2017-10-22T00:00:00"/>
        <d v="2017-10-23T00:00:00"/>
        <d v="2017-10-24T00:00:00"/>
        <d v="2017-10-25T00:00:00"/>
        <d v="2017-10-27T00:00:00"/>
        <d v="2017-10-28T00:00:00"/>
        <d v="2017-10-29T00:00:00"/>
        <d v="2017-10-30T00:00:00"/>
        <d v="2017-10-31T00:00:00"/>
        <d v="2017-11-01T00:00:00"/>
        <d v="2017-11-02T00:00:00"/>
        <d v="2017-11-03T00:00:00"/>
        <d v="2017-11-04T00:00:00"/>
        <d v="2017-11-05T00:00:00"/>
        <d v="2017-11-06T00:00:00"/>
        <d v="2017-11-07T00:00:00"/>
        <d v="2017-11-08T00:00:00"/>
        <d v="2017-11-09T00:00:00"/>
        <d v="2017-11-10T00:00:00"/>
        <d v="2017-11-11T00:00:00"/>
        <d v="2017-11-12T00:00:00"/>
        <d v="2017-11-13T00:00:00"/>
        <d v="2017-11-14T00:00:00"/>
        <d v="2017-11-15T00:00:00"/>
        <d v="2017-11-16T00:00:00"/>
        <d v="2017-11-17T00:00:00"/>
        <d v="2017-11-18T00:00:00"/>
        <d v="2017-11-19T00:00:00"/>
        <d v="2017-11-20T00:00:00"/>
        <d v="2017-11-21T00:00:00"/>
        <d v="2017-11-22T00:00:00"/>
        <d v="2017-11-23T00:00:00"/>
        <d v="2017-11-24T00:00:00"/>
        <d v="2017-12-01T00:00:00"/>
        <d v="2017-12-02T00:00:00"/>
        <d v="2017-12-03T00:00:00"/>
        <d v="2017-12-04T00:00:00"/>
        <d v="2017-12-05T00:00:00"/>
        <d v="2017-12-06T00:00:00"/>
        <d v="2017-12-07T00:00:00"/>
        <d v="2017-12-08T00:00:00"/>
        <d v="2017-12-09T00:00:00"/>
        <d v="2017-12-10T00:00:00"/>
        <d v="2017-12-11T00:00:00"/>
        <d v="2017-12-12T00:00:00"/>
        <d v="2017-12-13T00:00:00"/>
        <d v="2017-12-14T00:00:00"/>
        <d v="2017-12-15T00:00:00"/>
        <d v="2017-12-16T00:00:00"/>
        <d v="2017-12-17T00:00:00"/>
        <d v="2017-12-18T00:00:00"/>
        <d v="2017-12-19T00:00:00"/>
        <d v="2017-12-20T00:00:00"/>
        <d v="2017-12-21T00:00:00"/>
        <d v="2017-12-22T00:00:00"/>
        <d v="2017-12-23T00:00:00"/>
        <d v="2017-12-24T00:00:00"/>
        <d v="2017-12-25T00:00:00"/>
        <d v="2017-12-26T00:00:00"/>
        <d v="2017-12-27T00:00:00"/>
        <d v="2017-12-28T00:00:00"/>
        <d v="2017-12-29T00:00:00"/>
        <d v="2017-12-30T00:00:00"/>
        <d v="2017-12-31T00:00:00"/>
        <d v="2017-11-25T00:00:00"/>
        <d v="2017-11-26T00:00:00"/>
        <d v="2017-11-27T00:00:00"/>
        <d v="2017-11-28T00:00:00"/>
        <d v="2017-11-29T00:00:00"/>
        <d v="2017-11-30T00:00:00"/>
        <m/>
        <d v="2017-10-26T00:00:00" u="1"/>
        <d v="2017-09-24T00:00:00" u="1"/>
      </sharedItems>
    </cacheField>
    <cacheField name="Day" numFmtId="0">
      <sharedItems containsBlank="1" count="8">
        <s v="Sunday "/>
        <s v="Monday"/>
        <s v="Tuesday"/>
        <s v="Wednesday"/>
        <s v="Thursday"/>
        <s v="Friday"/>
        <s v="Saturday"/>
        <m/>
      </sharedItems>
    </cacheField>
    <cacheField name="Period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Race" numFmtId="0">
      <sharedItems containsBlank="1" count="195">
        <s v="Fantasy"/>
        <s v="La Iberica"/>
        <s v="Cuba Tour"/>
        <s v="Tour des Pavés"/>
        <s v="Down Under"/>
        <s v="San Juan"/>
        <s v="Trofeo Campos"/>
        <s v="Trofeo Andratx"/>
        <s v="Trofeo Serra de Tramuntana"/>
        <s v="Cadel Evans Great Ocean Race"/>
        <s v="Trofeo Palma"/>
        <s v="La Marseillaise"/>
        <s v="Dubai Tour"/>
        <s v="Herald Sun"/>
        <s v="Besseges"/>
        <s v="Valencia"/>
        <s v="GP Sakia El Hamra"/>
        <s v="GP Oued Eddahab"/>
        <s v="GP Costa degli Etruschi"/>
        <s v="GP Al Massira"/>
        <s v="Filipinas"/>
        <s v="Classica de Almeria"/>
        <s v="Laigueglia"/>
        <s v="Murcia"/>
        <s v="Oman"/>
        <s v="Ruta del Sol"/>
        <s v="Algarve"/>
        <s v="Haut-Var"/>
        <s v="Alentejo"/>
        <s v="Provence"/>
        <s v="Abu Dhabi"/>
        <s v="Omloop Het Blad"/>
        <s v="Autour de Bruxelles"/>
        <s v="Sud Ardeche"/>
        <s v="Drome Classic"/>
        <s v="Samyn"/>
        <s v="Strade Bianche"/>
        <s v="Paris-Nice"/>
        <s v="Industria"/>
        <s v="West Vlaanderen"/>
        <s v="Umag"/>
        <s v="Tirreno"/>
        <s v="Drenthe"/>
        <s v="Paris - Troyes"/>
        <s v="Nokere"/>
        <s v="Handzame"/>
        <s v="MSR"/>
        <s v="Loire"/>
        <s v="Catalunya"/>
        <s v="DDV"/>
        <s v="GP E3"/>
        <s v="Wevelgem"/>
        <s v="De Panne"/>
        <s v="Vitré"/>
        <s v="Limburg"/>
        <s v="RVV"/>
        <s v="Pais Vasco"/>
        <s v="Indurain"/>
        <s v="Rioja"/>
        <s v="Schelde"/>
        <s v="Adria Mobil"/>
        <s v="Tourangelle"/>
        <s v="Appennino"/>
        <s v="Roubaix"/>
        <s v="Primavera"/>
        <s v="La Sarthe"/>
        <s v="Camembert"/>
        <s v="Brabant"/>
        <s v="Denain"/>
        <s v="Finistere"/>
        <s v="Amstel"/>
        <s v="Trentino"/>
        <s v="Tro Bro Leon"/>
        <s v="Wallonne"/>
        <s v="LBL"/>
        <s v="Romandie"/>
        <s v="Frankfurt"/>
        <s v="Madrid"/>
        <s v="Giro"/>
        <s v="Lugano"/>
        <s v="Dunkerque"/>
        <s v="California"/>
        <s v="GP de la Somme"/>
        <s v="Belgique"/>
        <s v="GP Plumelec"/>
        <s v="Les Boucles de Chateaulin"/>
        <s v="Winstom Salem"/>
        <s v="Luxembourg"/>
        <s v="Heistse Pijl"/>
        <s v="Dauphiné"/>
        <s v="Aargau"/>
        <s v="Fyen Rundt"/>
        <s v="Suisse"/>
        <s v="GP Horsens Posten"/>
        <s v="Rond van Limburg"/>
        <s v="Rund um Köln"/>
        <s v="Route du Sud"/>
        <s v="Ride Bruges Cycling"/>
        <s v="Slovenia"/>
        <s v="Halle - Ingooigem"/>
        <s v="TDF"/>
        <s v="Austria"/>
        <s v="Jean-Pierre Monséré"/>
        <s v="Velothon Wales"/>
        <s v="Sibiu"/>
        <s v="Matteotti"/>
        <s v="Cerami"/>
        <s v="Wallonie"/>
        <s v="Ordizia"/>
        <s v="Rudi Altig"/>
        <s v="La Normande"/>
        <s v="Pologne"/>
        <s v="San Sebastian"/>
        <s v="London Classic"/>
        <s v="Utah"/>
        <s v="Gexto"/>
        <s v="Burgos"/>
        <s v="Hageland"/>
        <s v="Portugal"/>
        <s v="BinckBank Tour"/>
        <s v="Arctic Race"/>
        <s v=" Fantasy"/>
        <s v="Limousin"/>
        <s v="Veenendaal"/>
        <s v="Vuelta"/>
        <s v="Hamburg"/>
        <s v="GP Jef Scherens"/>
        <s v="Zottegem"/>
        <s v="Poitou"/>
        <s v="Druivenkoerse Overijse"/>
        <s v="Pro Oetztaler 5500"/>
        <s v="Omloop Mandel-Leie-Schelde"/>
        <s v="Bretagne Classic"/>
        <s v="Schaal Sels"/>
        <s v="Alberta"/>
        <s v="Bruxelles Classic"/>
        <s v="Fourmies"/>
        <s v="Britain"/>
        <s v="Quebec"/>
        <s v="GP de Wallonie"/>
        <s v="Agostini"/>
        <s v="Danmark"/>
        <s v="Bernocchi"/>
        <s v="Kampionschap"/>
        <s v="Pantani"/>
        <s v="Isbergues"/>
        <s v="Van Petegem"/>
        <s v="China"/>
        <s v="Lichtervelde"/>
        <s v="Duo Normand"/>
        <s v="Toscana"/>
        <s v="Sabatini"/>
        <s v="Omloop Eurometropool"/>
        <s v="Emilia"/>
        <s v="Almaty"/>
        <s v="Beghelli"/>
        <s v="Vendée"/>
        <s v="Eurometropole"/>
        <s v="Tre Valli Varesine"/>
        <s v="Munsterland Giro"/>
        <s v="Binche"/>
        <s v="Milano-Torino"/>
        <s v="Bourges"/>
        <s v="Lombardia"/>
        <s v="Tours"/>
        <s v="Tobago"/>
        <s v="Hongkong"/>
        <s v="Turkey"/>
        <s v="Taihu"/>
        <s v="Famenne Ardennes"/>
        <s v="Tacx Pro"/>
        <s v="Chrono des Nations"/>
        <s v="Sluitingprijs"/>
        <s v="Guangxi"/>
        <s v="Japan Cup"/>
        <s v="Mosell Cup"/>
        <s v="Hainan"/>
        <s v="Sachsen"/>
        <s v="Brescia"/>
        <s v="Saitama Criterium"/>
        <s v="Coimbra"/>
        <s v="Noosa Criterium"/>
        <s v="Lanzarote"/>
        <s v="Andes"/>
        <s v="Fuzhou"/>
        <s v="Okinawa"/>
        <s v="Siejka Criterium"/>
        <s v="Chelly"/>
        <s v="Libya"/>
        <s v="Yamaniguey - La Maquina"/>
        <s v="Cebu"/>
        <m/>
        <s v="San Francisco"/>
        <s v="Lesotho"/>
        <s v="Villalba"/>
      </sharedItems>
    </cacheField>
    <cacheField name="8h" numFmtId="0">
      <sharedItems containsString="0" containsBlank="1" containsNumber="1" containsInteger="1" minValue="2" maxValue="5"/>
    </cacheField>
    <cacheField name="9h" numFmtId="0">
      <sharedItems containsString="0" containsBlank="1" containsNumber="1" containsInteger="1" minValue="1" maxValue="17"/>
    </cacheField>
    <cacheField name="10h" numFmtId="0">
      <sharedItems containsString="0" containsBlank="1" containsNumber="1" containsInteger="1" minValue="2" maxValue="18"/>
    </cacheField>
    <cacheField name="11h" numFmtId="0">
      <sharedItems containsString="0" containsBlank="1" containsNumber="1" containsInteger="1" minValue="3" maxValue="20"/>
    </cacheField>
    <cacheField name="12h" numFmtId="0">
      <sharedItems containsString="0" containsBlank="1" containsNumber="1" containsInteger="1" minValue="3" maxValue="7"/>
    </cacheField>
    <cacheField name="13h" numFmtId="0">
      <sharedItems containsString="0" containsBlank="1" containsNumber="1" containsInteger="1" minValue="2" maxValue="9"/>
    </cacheField>
    <cacheField name="14h" numFmtId="0">
      <sharedItems containsString="0" containsBlank="1" containsNumber="1" containsInteger="1" minValue="2" maxValue="21"/>
    </cacheField>
    <cacheField name="15h" numFmtId="0">
      <sharedItems containsString="0" containsBlank="1" containsNumber="1" containsInteger="1" minValue="0" maxValue="22"/>
    </cacheField>
    <cacheField name="16h" numFmtId="0">
      <sharedItems containsString="0" containsBlank="1" containsNumber="1" containsInteger="1" minValue="2" maxValue="15"/>
    </cacheField>
    <cacheField name="17h" numFmtId="0">
      <sharedItems containsString="0" containsBlank="1" containsNumber="1" containsInteger="1" minValue="1" maxValue="15"/>
    </cacheField>
    <cacheField name="18h" numFmtId="0">
      <sharedItems containsString="0" containsBlank="1" containsNumber="1" containsInteger="1" minValue="1" maxValue="19"/>
    </cacheField>
    <cacheField name="19h" numFmtId="0">
      <sharedItems containsString="0" containsBlank="1" containsNumber="1" containsInteger="1" minValue="1" maxValue="22"/>
    </cacheField>
    <cacheField name="20h" numFmtId="0">
      <sharedItems containsString="0" containsBlank="1" containsNumber="1" containsInteger="1" minValue="2" maxValue="19"/>
    </cacheField>
    <cacheField name="21h" numFmtId="0">
      <sharedItems containsString="0" containsBlank="1" containsNumber="1" containsInteger="1" minValue="2" maxValue="24"/>
    </cacheField>
    <cacheField name="22h" numFmtId="0">
      <sharedItems containsString="0" containsBlank="1" containsNumber="1" containsInteger="1" minValue="2" maxValue="20"/>
    </cacheField>
    <cacheField name="23h" numFmtId="0">
      <sharedItems containsString="0" containsBlank="1" containsNumber="1" containsInteger="1" minValue="1" maxValue="20"/>
    </cacheField>
    <cacheField name="24h" numFmtId="0">
      <sharedItems containsString="0" containsBlank="1" containsNumber="1" containsInteger="1" minValue="1" maxValue="13"/>
    </cacheField>
    <cacheField name="Race+Date" numFmtId="0">
      <sharedItems containsBlank="1"/>
    </cacheField>
    <cacheField name="ODR / Tour" numFmtId="0">
      <sharedItems containsBlank="1" count="6">
        <s v="ODR"/>
        <s v="Tour"/>
        <s v="Tour SSB"/>
        <m/>
        <s v="SSB Tour" u="1"/>
        <s v="Tour SSA" u="1"/>
      </sharedItems>
    </cacheField>
    <cacheField name="Profil" numFmtId="0">
      <sharedItems containsBlank="1" count="9">
        <s v="HY"/>
        <s v="FL"/>
        <s v="PH"/>
        <s v="ITT"/>
        <s v="MO"/>
        <s v="CF"/>
        <s v="TTT"/>
        <s v="Repos"/>
        <m/>
      </sharedItems>
    </cacheField>
    <cacheField name="KM" numFmtId="0">
      <sharedItems containsBlank="1" containsMixedTypes="1" containsNumber="1" containsInteger="1" minValue="1" maxValue="291"/>
    </cacheField>
    <cacheField name="Length" numFmtId="0">
      <sharedItems containsBlank="1" count="8">
        <s v="D"/>
        <s v="F"/>
        <s v="C"/>
        <s v="E"/>
        <s v="A"/>
        <s v="B"/>
        <s v="Repos"/>
        <m/>
      </sharedItems>
    </cacheField>
    <cacheField name="Duration (en min)" numFmtId="0">
      <sharedItems containsBlank="1" containsMixedTypes="1" containsNumber="1" containsInteger="1" minValue="1" maxValue="1110"/>
    </cacheField>
    <cacheField name="Duration (SML)" numFmtId="0">
      <sharedItems containsBlank="1" count="9">
        <s v="ML"/>
        <s v="L"/>
        <s v="MS"/>
        <s v="VS"/>
        <s v="VL"/>
        <s v="S"/>
        <s v="Repos"/>
        <m/>
        <s v="MP" u="1"/>
      </sharedItems>
    </cacheField>
    <cacheField name="Category" numFmtId="0">
      <sharedItems containsString="0" containsBlank="1" containsNumber="1" containsInteger="1" minValue="1" maxValue="6"/>
    </cacheField>
    <cacheField name="Riders" numFmtId="0">
      <sharedItems containsString="0" containsBlank="1" containsNumber="1" containsInteger="1" minValue="5" maxValue="9"/>
    </cacheField>
    <cacheField name="Teams" numFmtId="0">
      <sharedItems containsString="0" containsBlank="1" containsNumber="1" containsInteger="1" minValue="0" maxValue="80"/>
    </cacheField>
    <cacheField name="Fields" numFmtId="0">
      <sharedItems containsString="0" containsBlank="1" containsNumber="1" containsInteger="1" minValue="0" maxValue="5"/>
    </cacheField>
    <cacheField name="Average T/R" numFmtId="0">
      <sharedItems containsBlank="1" containsMixedTypes="1" containsNumber="1" minValue="2.5" maxValue="16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88">
  <r>
    <x v="0"/>
    <x v="0"/>
    <x v="0"/>
    <x v="0"/>
    <m/>
    <m/>
    <m/>
    <n v="5"/>
    <m/>
    <m/>
    <m/>
    <n v="4"/>
    <m/>
    <m/>
    <n v="15"/>
    <m/>
    <n v="11"/>
    <m/>
    <m/>
    <n v="13"/>
    <m/>
    <s v="Fantasy42736"/>
    <x v="0"/>
    <x v="0"/>
    <n v="164"/>
    <x v="0"/>
    <n v="92"/>
    <x v="0"/>
    <n v="3"/>
    <n v="9"/>
    <n v="48"/>
    <n v="5"/>
    <n v="9.6"/>
  </r>
  <r>
    <x v="1"/>
    <x v="1"/>
    <x v="0"/>
    <x v="1"/>
    <m/>
    <m/>
    <n v="8"/>
    <m/>
    <m/>
    <m/>
    <m/>
    <n v="10"/>
    <m/>
    <m/>
    <n v="7"/>
    <m/>
    <m/>
    <n v="11"/>
    <m/>
    <n v="8"/>
    <m/>
    <s v="La Iberica42737"/>
    <x v="1"/>
    <x v="1"/>
    <n v="214"/>
    <x v="1"/>
    <n v="118"/>
    <x v="1"/>
    <n v="2"/>
    <n v="9"/>
    <n v="44"/>
    <n v="5"/>
    <n v="8.8000000000000007"/>
  </r>
  <r>
    <x v="1"/>
    <x v="1"/>
    <x v="0"/>
    <x v="0"/>
    <m/>
    <n v="7"/>
    <m/>
    <m/>
    <m/>
    <m/>
    <n v="6"/>
    <m/>
    <m/>
    <n v="9"/>
    <m/>
    <m/>
    <n v="5"/>
    <m/>
    <n v="7"/>
    <m/>
    <m/>
    <s v="Fantasy42737"/>
    <x v="0"/>
    <x v="2"/>
    <n v="148"/>
    <x v="2"/>
    <n v="88"/>
    <x v="2"/>
    <n v="1"/>
    <n v="8"/>
    <n v="34"/>
    <n v="5"/>
    <n v="6.8"/>
  </r>
  <r>
    <x v="2"/>
    <x v="2"/>
    <x v="0"/>
    <x v="2"/>
    <m/>
    <m/>
    <m/>
    <n v="11"/>
    <m/>
    <m/>
    <m/>
    <m/>
    <m/>
    <n v="9"/>
    <m/>
    <m/>
    <n v="12"/>
    <m/>
    <m/>
    <m/>
    <n v="7"/>
    <s v="Cuba Tour42738"/>
    <x v="1"/>
    <x v="1"/>
    <n v="190"/>
    <x v="3"/>
    <n v="100"/>
    <x v="0"/>
    <n v="1"/>
    <n v="8"/>
    <n v="39"/>
    <n v="4"/>
    <n v="9.75"/>
  </r>
  <r>
    <x v="2"/>
    <x v="2"/>
    <x v="0"/>
    <x v="1"/>
    <m/>
    <m/>
    <n v="8"/>
    <m/>
    <m/>
    <m/>
    <m/>
    <n v="10"/>
    <m/>
    <m/>
    <n v="7"/>
    <m/>
    <m/>
    <n v="11"/>
    <m/>
    <n v="8"/>
    <m/>
    <s v="La Iberica42738"/>
    <x v="1"/>
    <x v="0"/>
    <n v="178"/>
    <x v="3"/>
    <n v="107"/>
    <x v="1"/>
    <n v="2"/>
    <n v="9"/>
    <n v="44"/>
    <n v="5"/>
    <n v="8.8000000000000007"/>
  </r>
  <r>
    <x v="2"/>
    <x v="2"/>
    <x v="0"/>
    <x v="0"/>
    <m/>
    <m/>
    <m/>
    <m/>
    <m/>
    <m/>
    <n v="5"/>
    <m/>
    <m/>
    <m/>
    <n v="5"/>
    <m/>
    <m/>
    <n v="4"/>
    <m/>
    <n v="1"/>
    <m/>
    <s v="Fantasy42738"/>
    <x v="0"/>
    <x v="0"/>
    <n v="193"/>
    <x v="3"/>
    <n v="112"/>
    <x v="1"/>
    <n v="1"/>
    <n v="8"/>
    <n v="15"/>
    <n v="4"/>
    <n v="3.75"/>
  </r>
  <r>
    <x v="3"/>
    <x v="3"/>
    <x v="0"/>
    <x v="2"/>
    <m/>
    <m/>
    <m/>
    <n v="11"/>
    <m/>
    <m/>
    <m/>
    <m/>
    <m/>
    <n v="9"/>
    <m/>
    <m/>
    <n v="12"/>
    <m/>
    <m/>
    <m/>
    <n v="7"/>
    <s v="Cuba Tour42739"/>
    <x v="1"/>
    <x v="3"/>
    <n v="17"/>
    <x v="4"/>
    <n v="16"/>
    <x v="3"/>
    <n v="1"/>
    <n v="8"/>
    <n v="39"/>
    <n v="4"/>
    <n v="9.75"/>
  </r>
  <r>
    <x v="3"/>
    <x v="3"/>
    <x v="0"/>
    <x v="1"/>
    <m/>
    <m/>
    <n v="8"/>
    <m/>
    <m/>
    <m/>
    <m/>
    <n v="10"/>
    <m/>
    <m/>
    <n v="7"/>
    <m/>
    <m/>
    <n v="11"/>
    <m/>
    <n v="8"/>
    <m/>
    <s v="La Iberica42739"/>
    <x v="1"/>
    <x v="1"/>
    <n v="150"/>
    <x v="0"/>
    <n v="82"/>
    <x v="2"/>
    <n v="2"/>
    <n v="9"/>
    <n v="44"/>
    <n v="5"/>
    <n v="8.8000000000000007"/>
  </r>
  <r>
    <x v="3"/>
    <x v="3"/>
    <x v="0"/>
    <x v="0"/>
    <m/>
    <m/>
    <n v="4"/>
    <m/>
    <m/>
    <m/>
    <m/>
    <m/>
    <m/>
    <n v="8"/>
    <m/>
    <m/>
    <m/>
    <n v="5"/>
    <m/>
    <n v="3"/>
    <m/>
    <s v="Fantasy42739"/>
    <x v="0"/>
    <x v="0"/>
    <n v="192"/>
    <x v="3"/>
    <n v="108"/>
    <x v="1"/>
    <n v="1"/>
    <n v="8"/>
    <n v="20"/>
    <n v="4"/>
    <n v="5"/>
  </r>
  <r>
    <x v="4"/>
    <x v="4"/>
    <x v="0"/>
    <x v="2"/>
    <m/>
    <m/>
    <m/>
    <n v="11"/>
    <m/>
    <m/>
    <m/>
    <m/>
    <m/>
    <n v="9"/>
    <m/>
    <m/>
    <n v="12"/>
    <m/>
    <m/>
    <m/>
    <n v="7"/>
    <s v="Cuba Tour42740"/>
    <x v="1"/>
    <x v="1"/>
    <n v="186"/>
    <x v="3"/>
    <n v="98"/>
    <x v="0"/>
    <n v="1"/>
    <n v="8"/>
    <n v="39"/>
    <n v="4"/>
    <n v="9.75"/>
  </r>
  <r>
    <x v="4"/>
    <x v="4"/>
    <x v="0"/>
    <x v="1"/>
    <m/>
    <m/>
    <n v="8"/>
    <m/>
    <m/>
    <m/>
    <m/>
    <n v="10"/>
    <m/>
    <m/>
    <n v="7"/>
    <m/>
    <m/>
    <n v="11"/>
    <m/>
    <n v="8"/>
    <m/>
    <s v="La Iberica42740"/>
    <x v="1"/>
    <x v="4"/>
    <n v="169"/>
    <x v="0"/>
    <n v="110"/>
    <x v="1"/>
    <n v="2"/>
    <n v="9"/>
    <n v="44"/>
    <n v="5"/>
    <n v="8.8000000000000007"/>
  </r>
  <r>
    <x v="4"/>
    <x v="4"/>
    <x v="0"/>
    <x v="0"/>
    <m/>
    <m/>
    <n v="8"/>
    <m/>
    <m/>
    <m/>
    <m/>
    <n v="9"/>
    <m/>
    <m/>
    <m/>
    <m/>
    <n v="7"/>
    <m/>
    <m/>
    <n v="2"/>
    <m/>
    <s v="Fantasy42740"/>
    <x v="0"/>
    <x v="0"/>
    <n v="180"/>
    <x v="3"/>
    <n v="100"/>
    <x v="0"/>
    <n v="1"/>
    <n v="8"/>
    <n v="26"/>
    <n v="4"/>
    <n v="6.5"/>
  </r>
  <r>
    <x v="5"/>
    <x v="5"/>
    <x v="0"/>
    <x v="2"/>
    <m/>
    <m/>
    <m/>
    <n v="11"/>
    <m/>
    <m/>
    <m/>
    <m/>
    <m/>
    <n v="9"/>
    <m/>
    <m/>
    <n v="12"/>
    <m/>
    <m/>
    <m/>
    <n v="7"/>
    <s v="Cuba Tour42741"/>
    <x v="1"/>
    <x v="0"/>
    <n v="180"/>
    <x v="3"/>
    <n v="97"/>
    <x v="0"/>
    <n v="1"/>
    <n v="8"/>
    <n v="39"/>
    <n v="4"/>
    <n v="9.75"/>
  </r>
  <r>
    <x v="5"/>
    <x v="5"/>
    <x v="0"/>
    <x v="1"/>
    <m/>
    <m/>
    <n v="8"/>
    <m/>
    <m/>
    <m/>
    <m/>
    <n v="10"/>
    <m/>
    <m/>
    <n v="7"/>
    <m/>
    <m/>
    <n v="11"/>
    <m/>
    <n v="8"/>
    <m/>
    <s v="La Iberica42741"/>
    <x v="1"/>
    <x v="4"/>
    <n v="129"/>
    <x v="2"/>
    <n v="79"/>
    <x v="2"/>
    <n v="2"/>
    <n v="9"/>
    <n v="44"/>
    <n v="5"/>
    <n v="8.8000000000000007"/>
  </r>
  <r>
    <x v="5"/>
    <x v="5"/>
    <x v="0"/>
    <x v="0"/>
    <m/>
    <m/>
    <n v="9"/>
    <m/>
    <m/>
    <m/>
    <m/>
    <n v="4"/>
    <m/>
    <m/>
    <n v="3"/>
    <m/>
    <m/>
    <m/>
    <n v="5"/>
    <m/>
    <m/>
    <s v="Fantasy42741"/>
    <x v="0"/>
    <x v="0"/>
    <n v="173"/>
    <x v="0"/>
    <n v="94"/>
    <x v="0"/>
    <n v="1"/>
    <n v="8"/>
    <n v="21"/>
    <n v="4"/>
    <n v="5.25"/>
  </r>
  <r>
    <x v="6"/>
    <x v="6"/>
    <x v="0"/>
    <x v="1"/>
    <m/>
    <m/>
    <n v="8"/>
    <m/>
    <m/>
    <m/>
    <m/>
    <n v="10"/>
    <m/>
    <m/>
    <n v="7"/>
    <m/>
    <m/>
    <n v="11"/>
    <m/>
    <n v="8"/>
    <m/>
    <s v="La Iberica42742"/>
    <x v="1"/>
    <x v="1"/>
    <n v="195"/>
    <x v="3"/>
    <n v="105"/>
    <x v="0"/>
    <n v="2"/>
    <n v="9"/>
    <n v="44"/>
    <n v="5"/>
    <n v="8.8000000000000007"/>
  </r>
  <r>
    <x v="6"/>
    <x v="6"/>
    <x v="0"/>
    <x v="0"/>
    <m/>
    <n v="9"/>
    <m/>
    <m/>
    <m/>
    <m/>
    <n v="7"/>
    <m/>
    <m/>
    <m/>
    <n v="6"/>
    <m/>
    <m/>
    <n v="3"/>
    <m/>
    <m/>
    <n v="6"/>
    <s v="Fantasy42742"/>
    <x v="0"/>
    <x v="0"/>
    <n v="175"/>
    <x v="3"/>
    <n v="104"/>
    <x v="0"/>
    <n v="1"/>
    <n v="8"/>
    <n v="31"/>
    <n v="5"/>
    <n v="6.2"/>
  </r>
  <r>
    <x v="7"/>
    <x v="0"/>
    <x v="0"/>
    <x v="0"/>
    <m/>
    <m/>
    <n v="11"/>
    <m/>
    <m/>
    <m/>
    <m/>
    <n v="8"/>
    <m/>
    <m/>
    <m/>
    <n v="12"/>
    <m/>
    <n v="9"/>
    <m/>
    <n v="5"/>
    <m/>
    <s v="Fantasy42743"/>
    <x v="0"/>
    <x v="4"/>
    <n v="185"/>
    <x v="3"/>
    <n v="105"/>
    <x v="0"/>
    <n v="3"/>
    <n v="9"/>
    <n v="45"/>
    <n v="5"/>
    <n v="9"/>
  </r>
  <r>
    <x v="7"/>
    <x v="0"/>
    <x v="0"/>
    <x v="1"/>
    <m/>
    <m/>
    <n v="8"/>
    <m/>
    <m/>
    <m/>
    <m/>
    <n v="10"/>
    <m/>
    <m/>
    <n v="7"/>
    <m/>
    <m/>
    <n v="11"/>
    <m/>
    <n v="8"/>
    <m/>
    <s v="La Iberica42743"/>
    <x v="1"/>
    <x v="1"/>
    <n v="154"/>
    <x v="0"/>
    <n v="81"/>
    <x v="2"/>
    <n v="2"/>
    <n v="9"/>
    <n v="44"/>
    <n v="5"/>
    <n v="8.8000000000000007"/>
  </r>
  <r>
    <x v="8"/>
    <x v="1"/>
    <x v="0"/>
    <x v="1"/>
    <m/>
    <m/>
    <n v="8"/>
    <m/>
    <m/>
    <m/>
    <m/>
    <n v="10"/>
    <m/>
    <m/>
    <n v="7"/>
    <m/>
    <m/>
    <n v="11"/>
    <m/>
    <n v="8"/>
    <m/>
    <s v="La Iberica42744"/>
    <x v="1"/>
    <x v="3"/>
    <n v="38"/>
    <x v="4"/>
    <n v="37"/>
    <x v="3"/>
    <n v="2"/>
    <n v="9"/>
    <n v="44"/>
    <n v="5"/>
    <n v="8.8000000000000007"/>
  </r>
  <r>
    <x v="8"/>
    <x v="1"/>
    <x v="0"/>
    <x v="0"/>
    <m/>
    <n v="4"/>
    <m/>
    <m/>
    <m/>
    <m/>
    <n v="6"/>
    <m/>
    <m/>
    <m/>
    <n v="6"/>
    <m/>
    <n v="5"/>
    <m/>
    <m/>
    <n v="8"/>
    <m/>
    <s v="Fantasy42744"/>
    <x v="0"/>
    <x v="0"/>
    <n v="179"/>
    <x v="3"/>
    <n v="95"/>
    <x v="0"/>
    <n v="1"/>
    <n v="8"/>
    <n v="29"/>
    <n v="5"/>
    <n v="5.8"/>
  </r>
  <r>
    <x v="8"/>
    <x v="1"/>
    <x v="0"/>
    <x v="3"/>
    <m/>
    <m/>
    <n v="4"/>
    <m/>
    <m/>
    <m/>
    <m/>
    <n v="3"/>
    <m/>
    <m/>
    <n v="4"/>
    <m/>
    <m/>
    <n v="6"/>
    <m/>
    <n v="5"/>
    <m/>
    <s v="Tour des Pavés42744"/>
    <x v="1"/>
    <x v="5"/>
    <n v="200"/>
    <x v="1"/>
    <n v="108"/>
    <x v="1"/>
    <n v="2"/>
    <n v="9"/>
    <n v="22"/>
    <n v="5"/>
    <n v="4.4000000000000004"/>
  </r>
  <r>
    <x v="9"/>
    <x v="2"/>
    <x v="0"/>
    <x v="1"/>
    <m/>
    <m/>
    <n v="8"/>
    <m/>
    <m/>
    <m/>
    <m/>
    <n v="10"/>
    <m/>
    <m/>
    <n v="7"/>
    <m/>
    <m/>
    <n v="11"/>
    <m/>
    <n v="8"/>
    <m/>
    <s v="La Iberica42745"/>
    <x v="1"/>
    <x v="4"/>
    <n v="206"/>
    <x v="1"/>
    <n v="125"/>
    <x v="4"/>
    <n v="2"/>
    <n v="9"/>
    <n v="44"/>
    <n v="5"/>
    <n v="8.8000000000000007"/>
  </r>
  <r>
    <x v="9"/>
    <x v="2"/>
    <x v="0"/>
    <x v="0"/>
    <m/>
    <m/>
    <n v="8"/>
    <m/>
    <m/>
    <m/>
    <m/>
    <n v="8"/>
    <m/>
    <m/>
    <n v="7"/>
    <m/>
    <m/>
    <n v="6"/>
    <m/>
    <n v="4"/>
    <m/>
    <s v="Fantasy42745"/>
    <x v="0"/>
    <x v="0"/>
    <n v="147"/>
    <x v="2"/>
    <n v="84"/>
    <x v="2"/>
    <n v="1"/>
    <n v="8"/>
    <n v="33"/>
    <n v="5"/>
    <n v="6.6"/>
  </r>
  <r>
    <x v="9"/>
    <x v="2"/>
    <x v="0"/>
    <x v="3"/>
    <m/>
    <m/>
    <n v="4"/>
    <m/>
    <m/>
    <m/>
    <m/>
    <n v="3"/>
    <m/>
    <m/>
    <n v="4"/>
    <m/>
    <m/>
    <n v="6"/>
    <m/>
    <n v="5"/>
    <m/>
    <s v="Tour des Pavés42745"/>
    <x v="1"/>
    <x v="0"/>
    <n v="168"/>
    <x v="0"/>
    <n v="95"/>
    <x v="0"/>
    <n v="2"/>
    <n v="9"/>
    <n v="22"/>
    <n v="5"/>
    <n v="4.4000000000000004"/>
  </r>
  <r>
    <x v="10"/>
    <x v="3"/>
    <x v="0"/>
    <x v="1"/>
    <m/>
    <m/>
    <n v="8"/>
    <m/>
    <m/>
    <m/>
    <m/>
    <n v="10"/>
    <m/>
    <m/>
    <n v="7"/>
    <m/>
    <m/>
    <n v="11"/>
    <m/>
    <n v="8"/>
    <m/>
    <s v="La Iberica42746"/>
    <x v="1"/>
    <x v="1"/>
    <n v="112"/>
    <x v="5"/>
    <n v="74"/>
    <x v="5"/>
    <n v="2"/>
    <n v="9"/>
    <n v="44"/>
    <n v="5"/>
    <n v="8.8000000000000007"/>
  </r>
  <r>
    <x v="10"/>
    <x v="3"/>
    <x v="0"/>
    <x v="0"/>
    <m/>
    <n v="3"/>
    <m/>
    <m/>
    <m/>
    <n v="8"/>
    <m/>
    <m/>
    <m/>
    <n v="11"/>
    <m/>
    <m/>
    <n v="7"/>
    <m/>
    <n v="7"/>
    <m/>
    <m/>
    <s v="Fantasy42746"/>
    <x v="0"/>
    <x v="0"/>
    <n v="158"/>
    <x v="0"/>
    <n v="91"/>
    <x v="0"/>
    <n v="1"/>
    <n v="8"/>
    <n v="36"/>
    <n v="5"/>
    <n v="7.2"/>
  </r>
  <r>
    <x v="10"/>
    <x v="3"/>
    <x v="0"/>
    <x v="3"/>
    <m/>
    <m/>
    <n v="4"/>
    <m/>
    <m/>
    <m/>
    <m/>
    <n v="3"/>
    <m/>
    <m/>
    <n v="4"/>
    <m/>
    <m/>
    <n v="6"/>
    <m/>
    <n v="5"/>
    <m/>
    <s v="Tour des Pavés42746"/>
    <x v="1"/>
    <x v="5"/>
    <n v="190"/>
    <x v="3"/>
    <n v="103"/>
    <x v="0"/>
    <n v="2"/>
    <n v="9"/>
    <n v="22"/>
    <n v="5"/>
    <n v="4.4000000000000004"/>
  </r>
  <r>
    <x v="11"/>
    <x v="4"/>
    <x v="0"/>
    <x v="0"/>
    <m/>
    <n v="11"/>
    <m/>
    <m/>
    <m/>
    <m/>
    <n v="8"/>
    <m/>
    <m/>
    <n v="9"/>
    <m/>
    <m/>
    <n v="14"/>
    <m/>
    <n v="10"/>
    <m/>
    <m/>
    <s v="Fantasy42747"/>
    <x v="0"/>
    <x v="2"/>
    <n v="200"/>
    <x v="1"/>
    <n v="107"/>
    <x v="1"/>
    <n v="2"/>
    <n v="9"/>
    <n v="52"/>
    <n v="5"/>
    <n v="10.4"/>
  </r>
  <r>
    <x v="11"/>
    <x v="4"/>
    <x v="0"/>
    <x v="3"/>
    <m/>
    <m/>
    <n v="4"/>
    <m/>
    <m/>
    <m/>
    <m/>
    <n v="3"/>
    <m/>
    <m/>
    <n v="4"/>
    <m/>
    <m/>
    <n v="6"/>
    <m/>
    <n v="5"/>
    <m/>
    <s v="Tour des Pavés42747"/>
    <x v="1"/>
    <x v="2"/>
    <n v="160"/>
    <x v="0"/>
    <n v="93"/>
    <x v="0"/>
    <n v="2"/>
    <n v="9"/>
    <n v="22"/>
    <n v="5"/>
    <n v="4.4000000000000004"/>
  </r>
  <r>
    <x v="12"/>
    <x v="5"/>
    <x v="0"/>
    <x v="0"/>
    <m/>
    <m/>
    <m/>
    <n v="10"/>
    <m/>
    <m/>
    <m/>
    <n v="13"/>
    <m/>
    <m/>
    <m/>
    <n v="16"/>
    <m/>
    <m/>
    <n v="8"/>
    <m/>
    <n v="8"/>
    <s v="Fantasy42748"/>
    <x v="0"/>
    <x v="0"/>
    <n v="174"/>
    <x v="0"/>
    <n v="96"/>
    <x v="0"/>
    <n v="1"/>
    <n v="8"/>
    <n v="55"/>
    <n v="5"/>
    <n v="11"/>
  </r>
  <r>
    <x v="12"/>
    <x v="5"/>
    <x v="0"/>
    <x v="3"/>
    <m/>
    <m/>
    <n v="4"/>
    <m/>
    <m/>
    <m/>
    <m/>
    <n v="3"/>
    <m/>
    <m/>
    <n v="4"/>
    <m/>
    <m/>
    <n v="6"/>
    <m/>
    <n v="5"/>
    <m/>
    <s v="Tour des Pavés42748"/>
    <x v="1"/>
    <x v="5"/>
    <n v="192"/>
    <x v="3"/>
    <n v="105"/>
    <x v="0"/>
    <n v="2"/>
    <n v="9"/>
    <n v="22"/>
    <n v="5"/>
    <n v="4.4000000000000004"/>
  </r>
  <r>
    <x v="13"/>
    <x v="6"/>
    <x v="0"/>
    <x v="0"/>
    <m/>
    <m/>
    <n v="11"/>
    <m/>
    <m/>
    <m/>
    <m/>
    <n v="15"/>
    <m/>
    <m/>
    <n v="13"/>
    <m/>
    <m/>
    <n v="14"/>
    <m/>
    <n v="12"/>
    <m/>
    <s v="Fantasy42749"/>
    <x v="0"/>
    <x v="0"/>
    <n v="190"/>
    <x v="3"/>
    <n v="107"/>
    <x v="1"/>
    <n v="1"/>
    <n v="8"/>
    <n v="65"/>
    <n v="5"/>
    <n v="13"/>
  </r>
  <r>
    <x v="14"/>
    <x v="0"/>
    <x v="0"/>
    <x v="0"/>
    <m/>
    <m/>
    <n v="17"/>
    <m/>
    <m/>
    <m/>
    <m/>
    <n v="18"/>
    <m/>
    <m/>
    <n v="17"/>
    <m/>
    <m/>
    <n v="14"/>
    <m/>
    <m/>
    <n v="11"/>
    <s v="Fantasy42750"/>
    <x v="0"/>
    <x v="1"/>
    <n v="50"/>
    <x v="4"/>
    <n v="32"/>
    <x v="3"/>
    <n v="2"/>
    <n v="7"/>
    <n v="77"/>
    <n v="5"/>
    <n v="15.4"/>
  </r>
  <r>
    <x v="15"/>
    <x v="1"/>
    <x v="0"/>
    <x v="0"/>
    <m/>
    <n v="9"/>
    <m/>
    <m/>
    <m/>
    <m/>
    <n v="14"/>
    <m/>
    <m/>
    <m/>
    <n v="11"/>
    <m/>
    <n v="14"/>
    <m/>
    <n v="14"/>
    <m/>
    <m/>
    <s v="Fantasy42751"/>
    <x v="0"/>
    <x v="0"/>
    <n v="150"/>
    <x v="0"/>
    <n v="82"/>
    <x v="2"/>
    <n v="1"/>
    <n v="8"/>
    <n v="62"/>
    <n v="5"/>
    <n v="12.4"/>
  </r>
  <r>
    <x v="16"/>
    <x v="2"/>
    <x v="0"/>
    <x v="4"/>
    <m/>
    <n v="13"/>
    <m/>
    <m/>
    <m/>
    <m/>
    <n v="13"/>
    <m/>
    <m/>
    <m/>
    <n v="15"/>
    <m/>
    <n v="16"/>
    <m/>
    <m/>
    <n v="13"/>
    <m/>
    <s v="Down Under42752"/>
    <x v="1"/>
    <x v="1"/>
    <n v="145"/>
    <x v="2"/>
    <n v="79"/>
    <x v="2"/>
    <n v="3"/>
    <n v="8"/>
    <n v="70"/>
    <n v="5"/>
    <n v="14"/>
  </r>
  <r>
    <x v="16"/>
    <x v="2"/>
    <x v="0"/>
    <x v="0"/>
    <m/>
    <m/>
    <n v="10"/>
    <m/>
    <m/>
    <m/>
    <m/>
    <n v="5"/>
    <m/>
    <m/>
    <m/>
    <n v="7"/>
    <m/>
    <n v="3"/>
    <m/>
    <m/>
    <n v="2"/>
    <s v="Fantasy42752"/>
    <x v="0"/>
    <x v="1"/>
    <n v="170"/>
    <x v="0"/>
    <n v="92"/>
    <x v="0"/>
    <n v="1"/>
    <n v="8"/>
    <n v="27"/>
    <n v="5"/>
    <n v="5.4"/>
  </r>
  <r>
    <x v="17"/>
    <x v="3"/>
    <x v="0"/>
    <x v="4"/>
    <m/>
    <n v="13"/>
    <m/>
    <m/>
    <m/>
    <m/>
    <n v="13"/>
    <m/>
    <m/>
    <m/>
    <n v="15"/>
    <m/>
    <n v="16"/>
    <m/>
    <m/>
    <n v="13"/>
    <m/>
    <s v="Down Under42753"/>
    <x v="1"/>
    <x v="0"/>
    <n v="149"/>
    <x v="2"/>
    <n v="80"/>
    <x v="2"/>
    <n v="3"/>
    <n v="8"/>
    <n v="70"/>
    <n v="5"/>
    <n v="14"/>
  </r>
  <r>
    <x v="17"/>
    <x v="3"/>
    <x v="0"/>
    <x v="0"/>
    <m/>
    <m/>
    <n v="7"/>
    <m/>
    <m/>
    <m/>
    <m/>
    <n v="5"/>
    <m/>
    <m/>
    <n v="9"/>
    <m/>
    <m/>
    <n v="4"/>
    <m/>
    <n v="3"/>
    <m/>
    <s v="Fantasy42753"/>
    <x v="0"/>
    <x v="1"/>
    <n v="161"/>
    <x v="0"/>
    <n v="85"/>
    <x v="2"/>
    <n v="1"/>
    <n v="8"/>
    <n v="28"/>
    <n v="5"/>
    <n v="5.6"/>
  </r>
  <r>
    <x v="18"/>
    <x v="4"/>
    <x v="0"/>
    <x v="4"/>
    <m/>
    <n v="13"/>
    <m/>
    <m/>
    <m/>
    <m/>
    <n v="13"/>
    <m/>
    <m/>
    <m/>
    <n v="15"/>
    <m/>
    <n v="16"/>
    <m/>
    <m/>
    <n v="13"/>
    <m/>
    <s v="Down Under42754"/>
    <x v="1"/>
    <x v="1"/>
    <n v="144"/>
    <x v="2"/>
    <n v="77"/>
    <x v="2"/>
    <n v="3"/>
    <n v="8"/>
    <n v="70"/>
    <n v="5"/>
    <n v="14"/>
  </r>
  <r>
    <x v="18"/>
    <x v="4"/>
    <x v="0"/>
    <x v="0"/>
    <m/>
    <n v="4"/>
    <m/>
    <m/>
    <m/>
    <m/>
    <n v="6"/>
    <m/>
    <m/>
    <n v="3"/>
    <m/>
    <m/>
    <n v="4"/>
    <m/>
    <n v="4"/>
    <m/>
    <m/>
    <s v="Fantasy42754"/>
    <x v="0"/>
    <x v="1"/>
    <n v="128"/>
    <x v="2"/>
    <n v="74"/>
    <x v="5"/>
    <n v="1"/>
    <n v="7"/>
    <n v="21"/>
    <n v="5"/>
    <n v="4.2"/>
  </r>
  <r>
    <x v="19"/>
    <x v="5"/>
    <x v="0"/>
    <x v="4"/>
    <m/>
    <n v="13"/>
    <m/>
    <m/>
    <m/>
    <m/>
    <n v="13"/>
    <m/>
    <m/>
    <m/>
    <n v="15"/>
    <m/>
    <n v="16"/>
    <m/>
    <m/>
    <n v="13"/>
    <m/>
    <s v="Down Under42755"/>
    <x v="1"/>
    <x v="1"/>
    <n v="150"/>
    <x v="0"/>
    <n v="80"/>
    <x v="2"/>
    <n v="3"/>
    <n v="8"/>
    <n v="70"/>
    <n v="5"/>
    <n v="14"/>
  </r>
  <r>
    <x v="19"/>
    <x v="5"/>
    <x v="0"/>
    <x v="0"/>
    <m/>
    <m/>
    <m/>
    <n v="5"/>
    <m/>
    <m/>
    <m/>
    <n v="4"/>
    <m/>
    <m/>
    <m/>
    <n v="2"/>
    <m/>
    <m/>
    <n v="2"/>
    <m/>
    <n v="5"/>
    <s v="Fantasy42755"/>
    <x v="0"/>
    <x v="6"/>
    <n v="36"/>
    <x v="4"/>
    <n v="23"/>
    <x v="3"/>
    <n v="2"/>
    <n v="7"/>
    <n v="18"/>
    <n v="5"/>
    <n v="3.6"/>
  </r>
  <r>
    <x v="20"/>
    <x v="6"/>
    <x v="0"/>
    <x v="4"/>
    <m/>
    <n v="13"/>
    <m/>
    <m/>
    <m/>
    <m/>
    <n v="13"/>
    <m/>
    <m/>
    <m/>
    <n v="15"/>
    <m/>
    <n v="16"/>
    <m/>
    <m/>
    <n v="13"/>
    <m/>
    <s v="Down Under42756"/>
    <x v="1"/>
    <x v="4"/>
    <n v="152"/>
    <x v="0"/>
    <n v="89"/>
    <x v="2"/>
    <n v="3"/>
    <n v="8"/>
    <n v="70"/>
    <n v="5"/>
    <n v="14"/>
  </r>
  <r>
    <x v="20"/>
    <x v="6"/>
    <x v="0"/>
    <x v="0"/>
    <m/>
    <m/>
    <n v="6"/>
    <m/>
    <m/>
    <m/>
    <m/>
    <n v="5"/>
    <m/>
    <m/>
    <n v="9"/>
    <m/>
    <m/>
    <n v="5"/>
    <m/>
    <n v="6"/>
    <m/>
    <s v="Fantasy42756"/>
    <x v="0"/>
    <x v="1"/>
    <n v="178"/>
    <x v="3"/>
    <n v="94"/>
    <x v="0"/>
    <n v="1"/>
    <n v="8"/>
    <n v="31"/>
    <n v="5"/>
    <n v="6.2"/>
  </r>
  <r>
    <x v="21"/>
    <x v="0"/>
    <x v="0"/>
    <x v="4"/>
    <m/>
    <n v="13"/>
    <m/>
    <m/>
    <m/>
    <m/>
    <n v="13"/>
    <m/>
    <m/>
    <m/>
    <n v="15"/>
    <m/>
    <n v="16"/>
    <m/>
    <m/>
    <n v="13"/>
    <m/>
    <s v="Down Under42757"/>
    <x v="1"/>
    <x v="1"/>
    <n v="90"/>
    <x v="4"/>
    <n v="50"/>
    <x v="3"/>
    <n v="3"/>
    <n v="8"/>
    <n v="70"/>
    <n v="5"/>
    <n v="14"/>
  </r>
  <r>
    <x v="21"/>
    <x v="0"/>
    <x v="0"/>
    <x v="0"/>
    <m/>
    <m/>
    <n v="7"/>
    <m/>
    <m/>
    <m/>
    <n v="3"/>
    <m/>
    <m/>
    <n v="7"/>
    <m/>
    <m/>
    <n v="2"/>
    <m/>
    <n v="4"/>
    <m/>
    <m/>
    <s v="Fantasy42757"/>
    <x v="0"/>
    <x v="0"/>
    <n v="146"/>
    <x v="2"/>
    <n v="80"/>
    <x v="2"/>
    <n v="1"/>
    <n v="8"/>
    <n v="23"/>
    <n v="5"/>
    <n v="4.5999999999999996"/>
  </r>
  <r>
    <x v="22"/>
    <x v="1"/>
    <x v="0"/>
    <x v="5"/>
    <m/>
    <m/>
    <m/>
    <n v="7"/>
    <m/>
    <m/>
    <m/>
    <m/>
    <n v="8"/>
    <m/>
    <m/>
    <n v="16"/>
    <m/>
    <n v="14"/>
    <m/>
    <m/>
    <n v="10"/>
    <s v="San Juan42758"/>
    <x v="1"/>
    <x v="1"/>
    <n v="142"/>
    <x v="2"/>
    <n v="75"/>
    <x v="5"/>
    <n v="2"/>
    <n v="8"/>
    <n v="55"/>
    <n v="5"/>
    <n v="11"/>
  </r>
  <r>
    <x v="22"/>
    <x v="1"/>
    <x v="0"/>
    <x v="0"/>
    <m/>
    <m/>
    <n v="9"/>
    <m/>
    <m/>
    <m/>
    <m/>
    <n v="8"/>
    <m/>
    <m/>
    <n v="7"/>
    <m/>
    <n v="3"/>
    <m/>
    <m/>
    <n v="7"/>
    <m/>
    <s v="Fantasy42758"/>
    <x v="0"/>
    <x v="4"/>
    <n v="136"/>
    <x v="2"/>
    <n v="80"/>
    <x v="2"/>
    <n v="1"/>
    <n v="8"/>
    <n v="34"/>
    <n v="5"/>
    <n v="6.8"/>
  </r>
  <r>
    <x v="23"/>
    <x v="2"/>
    <x v="0"/>
    <x v="5"/>
    <m/>
    <m/>
    <m/>
    <n v="7"/>
    <m/>
    <m/>
    <m/>
    <m/>
    <n v="8"/>
    <m/>
    <m/>
    <n v="16"/>
    <m/>
    <n v="14"/>
    <m/>
    <m/>
    <n v="10"/>
    <s v="San Juan42759"/>
    <x v="1"/>
    <x v="1"/>
    <n v="128"/>
    <x v="2"/>
    <n v="76"/>
    <x v="2"/>
    <n v="2"/>
    <n v="8"/>
    <n v="55"/>
    <n v="5"/>
    <n v="11"/>
  </r>
  <r>
    <x v="23"/>
    <x v="2"/>
    <x v="0"/>
    <x v="0"/>
    <m/>
    <m/>
    <n v="10"/>
    <m/>
    <m/>
    <m/>
    <n v="6"/>
    <m/>
    <m/>
    <m/>
    <n v="7"/>
    <m/>
    <n v="6"/>
    <m/>
    <n v="9"/>
    <m/>
    <m/>
    <s v="Fantasy42759"/>
    <x v="0"/>
    <x v="1"/>
    <n v="161"/>
    <x v="0"/>
    <n v="85"/>
    <x v="2"/>
    <n v="1"/>
    <n v="8"/>
    <n v="38"/>
    <n v="5"/>
    <n v="7.6"/>
  </r>
  <r>
    <x v="24"/>
    <x v="3"/>
    <x v="0"/>
    <x v="5"/>
    <m/>
    <m/>
    <m/>
    <n v="7"/>
    <m/>
    <m/>
    <m/>
    <m/>
    <n v="8"/>
    <m/>
    <m/>
    <n v="16"/>
    <m/>
    <n v="14"/>
    <m/>
    <m/>
    <n v="10"/>
    <s v="San Juan42760"/>
    <x v="1"/>
    <x v="3"/>
    <n v="12"/>
    <x v="4"/>
    <n v="11"/>
    <x v="3"/>
    <n v="2"/>
    <n v="8"/>
    <n v="55"/>
    <n v="5"/>
    <n v="11"/>
  </r>
  <r>
    <x v="24"/>
    <x v="3"/>
    <x v="0"/>
    <x v="0"/>
    <m/>
    <m/>
    <n v="7"/>
    <m/>
    <m/>
    <m/>
    <n v="7"/>
    <m/>
    <m/>
    <n v="8"/>
    <m/>
    <m/>
    <n v="7"/>
    <m/>
    <m/>
    <n v="5"/>
    <m/>
    <s v="Fantasy42760"/>
    <x v="0"/>
    <x v="1"/>
    <n v="134"/>
    <x v="2"/>
    <n v="79"/>
    <x v="2"/>
    <n v="1"/>
    <n v="8"/>
    <n v="34"/>
    <n v="5"/>
    <n v="6.8"/>
  </r>
  <r>
    <x v="25"/>
    <x v="4"/>
    <x v="0"/>
    <x v="5"/>
    <m/>
    <m/>
    <m/>
    <n v="7"/>
    <m/>
    <m/>
    <m/>
    <m/>
    <n v="8"/>
    <m/>
    <m/>
    <n v="16"/>
    <m/>
    <n v="14"/>
    <m/>
    <m/>
    <n v="10"/>
    <s v="San Juan42761"/>
    <x v="1"/>
    <x v="1"/>
    <n v="161"/>
    <x v="0"/>
    <n v="85"/>
    <x v="2"/>
    <n v="2"/>
    <n v="8"/>
    <n v="55"/>
    <n v="5"/>
    <n v="11"/>
  </r>
  <r>
    <x v="25"/>
    <x v="4"/>
    <x v="0"/>
    <x v="6"/>
    <m/>
    <m/>
    <n v="8"/>
    <m/>
    <m/>
    <m/>
    <m/>
    <n v="11"/>
    <m/>
    <m/>
    <n v="8"/>
    <m/>
    <m/>
    <n v="6"/>
    <m/>
    <n v="5"/>
    <m/>
    <s v="Trofeo Campos42761"/>
    <x v="0"/>
    <x v="1"/>
    <n v="167"/>
    <x v="0"/>
    <n v="88"/>
    <x v="2"/>
    <n v="2"/>
    <n v="8"/>
    <n v="38"/>
    <n v="5"/>
    <n v="7.6"/>
  </r>
  <r>
    <x v="26"/>
    <x v="5"/>
    <x v="0"/>
    <x v="5"/>
    <m/>
    <m/>
    <m/>
    <n v="7"/>
    <m/>
    <m/>
    <m/>
    <m/>
    <n v="8"/>
    <m/>
    <m/>
    <n v="16"/>
    <m/>
    <n v="14"/>
    <m/>
    <m/>
    <n v="10"/>
    <s v="San Juan42762"/>
    <x v="1"/>
    <x v="4"/>
    <n v="160"/>
    <x v="0"/>
    <n v="89"/>
    <x v="2"/>
    <n v="2"/>
    <n v="8"/>
    <n v="55"/>
    <n v="5"/>
    <n v="11"/>
  </r>
  <r>
    <x v="26"/>
    <x v="5"/>
    <x v="0"/>
    <x v="7"/>
    <m/>
    <n v="9"/>
    <m/>
    <m/>
    <m/>
    <m/>
    <n v="6"/>
    <m/>
    <m/>
    <m/>
    <n v="6"/>
    <m/>
    <m/>
    <n v="7"/>
    <m/>
    <n v="6"/>
    <m/>
    <s v="Trofeo Andratx42762"/>
    <x v="0"/>
    <x v="4"/>
    <n v="159"/>
    <x v="0"/>
    <n v="84"/>
    <x v="2"/>
    <n v="2"/>
    <n v="8"/>
    <n v="34"/>
    <n v="5"/>
    <n v="6.8"/>
  </r>
  <r>
    <x v="27"/>
    <x v="6"/>
    <x v="0"/>
    <x v="5"/>
    <m/>
    <m/>
    <m/>
    <n v="7"/>
    <m/>
    <m/>
    <m/>
    <m/>
    <n v="8"/>
    <m/>
    <m/>
    <n v="16"/>
    <m/>
    <n v="14"/>
    <m/>
    <m/>
    <n v="10"/>
    <s v="San Juan42763"/>
    <x v="1"/>
    <x v="1"/>
    <n v="186"/>
    <x v="3"/>
    <n v="97"/>
    <x v="0"/>
    <n v="2"/>
    <n v="8"/>
    <n v="55"/>
    <n v="5"/>
    <n v="11"/>
  </r>
  <r>
    <x v="27"/>
    <x v="6"/>
    <x v="0"/>
    <x v="8"/>
    <m/>
    <m/>
    <n v="9"/>
    <m/>
    <m/>
    <m/>
    <m/>
    <n v="8"/>
    <m/>
    <m/>
    <m/>
    <n v="8"/>
    <m/>
    <m/>
    <n v="9"/>
    <m/>
    <n v="4"/>
    <s v="Trofeo Serra de Tramuntana42763"/>
    <x v="0"/>
    <x v="4"/>
    <n v="139"/>
    <x v="2"/>
    <n v="84"/>
    <x v="2"/>
    <n v="2"/>
    <n v="8"/>
    <n v="38"/>
    <n v="5"/>
    <n v="7.6"/>
  </r>
  <r>
    <x v="28"/>
    <x v="0"/>
    <x v="0"/>
    <x v="5"/>
    <m/>
    <m/>
    <m/>
    <n v="7"/>
    <m/>
    <m/>
    <m/>
    <m/>
    <n v="8"/>
    <m/>
    <m/>
    <n v="16"/>
    <m/>
    <n v="14"/>
    <m/>
    <m/>
    <n v="10"/>
    <s v="San Juan42764"/>
    <x v="1"/>
    <x v="1"/>
    <n v="139"/>
    <x v="2"/>
    <n v="74"/>
    <x v="5"/>
    <n v="2"/>
    <n v="8"/>
    <n v="55"/>
    <n v="5"/>
    <n v="11"/>
  </r>
  <r>
    <x v="28"/>
    <x v="0"/>
    <x v="0"/>
    <x v="9"/>
    <m/>
    <m/>
    <n v="8"/>
    <m/>
    <m/>
    <m/>
    <m/>
    <n v="6"/>
    <m/>
    <m/>
    <n v="6"/>
    <m/>
    <m/>
    <n v="11"/>
    <m/>
    <m/>
    <n v="7"/>
    <s v="Cadel Evans Great Ocean Race42764"/>
    <x v="0"/>
    <x v="1"/>
    <n v="177"/>
    <x v="3"/>
    <n v="105"/>
    <x v="0"/>
    <n v="3"/>
    <n v="8"/>
    <n v="38"/>
    <n v="5"/>
    <n v="7.6"/>
  </r>
  <r>
    <x v="29"/>
    <x v="1"/>
    <x v="0"/>
    <x v="10"/>
    <m/>
    <n v="14"/>
    <m/>
    <m/>
    <m/>
    <m/>
    <n v="13"/>
    <m/>
    <m/>
    <n v="12"/>
    <m/>
    <m/>
    <n v="12"/>
    <m/>
    <m/>
    <n v="17"/>
    <m/>
    <s v="Trofeo Palma42765"/>
    <x v="0"/>
    <x v="1"/>
    <n v="162"/>
    <x v="0"/>
    <n v="86"/>
    <x v="2"/>
    <n v="2"/>
    <n v="8"/>
    <n v="68"/>
    <n v="5"/>
    <n v="13.6"/>
  </r>
  <r>
    <x v="30"/>
    <x v="2"/>
    <x v="0"/>
    <x v="11"/>
    <m/>
    <m/>
    <n v="7"/>
    <m/>
    <m/>
    <m/>
    <m/>
    <n v="10"/>
    <m/>
    <m/>
    <m/>
    <n v="12"/>
    <m/>
    <n v="13"/>
    <m/>
    <m/>
    <n v="6"/>
    <s v="La Marseillaise42766"/>
    <x v="0"/>
    <x v="0"/>
    <n v="145"/>
    <x v="2"/>
    <n v="87"/>
    <x v="2"/>
    <n v="2"/>
    <n v="8"/>
    <n v="48"/>
    <n v="5"/>
    <n v="9.6"/>
  </r>
  <r>
    <x v="30"/>
    <x v="2"/>
    <x v="0"/>
    <x v="12"/>
    <m/>
    <m/>
    <m/>
    <m/>
    <m/>
    <m/>
    <n v="10"/>
    <m/>
    <m/>
    <m/>
    <n v="2"/>
    <m/>
    <m/>
    <n v="12"/>
    <m/>
    <m/>
    <m/>
    <s v="Dubai Tour42766"/>
    <x v="1"/>
    <x v="1"/>
    <n v="180"/>
    <x v="3"/>
    <n v="94"/>
    <x v="0"/>
    <n v="3"/>
    <n v="8"/>
    <n v="24"/>
    <n v="3"/>
    <n v="8"/>
  </r>
  <r>
    <x v="31"/>
    <x v="3"/>
    <x v="1"/>
    <x v="13"/>
    <m/>
    <m/>
    <m/>
    <m/>
    <m/>
    <m/>
    <m/>
    <m/>
    <n v="9"/>
    <m/>
    <m/>
    <m/>
    <m/>
    <m/>
    <m/>
    <n v="14"/>
    <m/>
    <s v="Herald Sun42767"/>
    <x v="1"/>
    <x v="3"/>
    <n v="2"/>
    <x v="4"/>
    <n v="1"/>
    <x v="3"/>
    <n v="2"/>
    <n v="8"/>
    <n v="23"/>
    <n v="2"/>
    <n v="11.5"/>
  </r>
  <r>
    <x v="31"/>
    <x v="3"/>
    <x v="1"/>
    <x v="14"/>
    <m/>
    <m/>
    <n v="10"/>
    <m/>
    <m/>
    <m/>
    <m/>
    <m/>
    <m/>
    <m/>
    <m/>
    <m/>
    <n v="7"/>
    <m/>
    <m/>
    <m/>
    <m/>
    <s v="Besseges42767"/>
    <x v="1"/>
    <x v="1"/>
    <n v="154"/>
    <x v="0"/>
    <n v="84"/>
    <x v="2"/>
    <n v="2"/>
    <n v="8"/>
    <n v="17"/>
    <n v="2"/>
    <n v="8.5"/>
  </r>
  <r>
    <x v="31"/>
    <x v="3"/>
    <x v="1"/>
    <x v="12"/>
    <m/>
    <m/>
    <m/>
    <m/>
    <m/>
    <m/>
    <n v="10"/>
    <m/>
    <m/>
    <m/>
    <n v="2"/>
    <m/>
    <m/>
    <n v="12"/>
    <m/>
    <m/>
    <m/>
    <s v="Dubai Tour42767"/>
    <x v="1"/>
    <x v="1"/>
    <n v="187"/>
    <x v="3"/>
    <n v="98"/>
    <x v="0"/>
    <n v="3"/>
    <n v="8"/>
    <n v="24"/>
    <n v="3"/>
    <n v="8"/>
  </r>
  <r>
    <x v="31"/>
    <x v="3"/>
    <x v="1"/>
    <x v="15"/>
    <m/>
    <m/>
    <m/>
    <m/>
    <m/>
    <m/>
    <m/>
    <m/>
    <m/>
    <m/>
    <m/>
    <n v="8"/>
    <m/>
    <m/>
    <m/>
    <m/>
    <n v="5"/>
    <s v="Valencia42767"/>
    <x v="1"/>
    <x v="6"/>
    <n v="38"/>
    <x v="4"/>
    <n v="37"/>
    <x v="3"/>
    <n v="2"/>
    <n v="8"/>
    <n v="13"/>
    <n v="2"/>
    <n v="6.5"/>
  </r>
  <r>
    <x v="31"/>
    <x v="3"/>
    <x v="1"/>
    <x v="0"/>
    <m/>
    <n v="4"/>
    <m/>
    <m/>
    <m/>
    <m/>
    <m/>
    <n v="5"/>
    <m/>
    <m/>
    <n v="6"/>
    <m/>
    <m/>
    <m/>
    <n v="5"/>
    <m/>
    <m/>
    <s v="Fantasy42767"/>
    <x v="0"/>
    <x v="1"/>
    <n v="162"/>
    <x v="0"/>
    <n v="86"/>
    <x v="2"/>
    <n v="1"/>
    <n v="8"/>
    <n v="20"/>
    <n v="4"/>
    <n v="5"/>
  </r>
  <r>
    <x v="32"/>
    <x v="4"/>
    <x v="1"/>
    <x v="13"/>
    <m/>
    <m/>
    <m/>
    <m/>
    <m/>
    <m/>
    <m/>
    <m/>
    <n v="9"/>
    <m/>
    <m/>
    <m/>
    <m/>
    <m/>
    <m/>
    <n v="14"/>
    <m/>
    <s v="Herald Sun42768"/>
    <x v="1"/>
    <x v="0"/>
    <n v="174"/>
    <x v="0"/>
    <n v="103"/>
    <x v="0"/>
    <n v="2"/>
    <n v="8"/>
    <n v="23"/>
    <n v="2"/>
    <n v="11.5"/>
  </r>
  <r>
    <x v="32"/>
    <x v="4"/>
    <x v="1"/>
    <x v="14"/>
    <m/>
    <m/>
    <n v="10"/>
    <m/>
    <m/>
    <m/>
    <m/>
    <m/>
    <m/>
    <m/>
    <m/>
    <m/>
    <n v="7"/>
    <m/>
    <m/>
    <m/>
    <m/>
    <s v="Besseges42768"/>
    <x v="1"/>
    <x v="1"/>
    <n v="153"/>
    <x v="0"/>
    <n v="84"/>
    <x v="2"/>
    <n v="2"/>
    <n v="8"/>
    <n v="17"/>
    <n v="2"/>
    <n v="8.5"/>
  </r>
  <r>
    <x v="32"/>
    <x v="4"/>
    <x v="1"/>
    <x v="12"/>
    <m/>
    <m/>
    <m/>
    <m/>
    <m/>
    <m/>
    <n v="10"/>
    <m/>
    <m/>
    <m/>
    <n v="2"/>
    <m/>
    <m/>
    <n v="12"/>
    <m/>
    <m/>
    <m/>
    <s v="Dubai Tour42768"/>
    <x v="1"/>
    <x v="1"/>
    <n v="200"/>
    <x v="1"/>
    <n v="104"/>
    <x v="0"/>
    <n v="3"/>
    <n v="8"/>
    <n v="24"/>
    <n v="3"/>
    <n v="8"/>
  </r>
  <r>
    <x v="32"/>
    <x v="4"/>
    <x v="1"/>
    <x v="15"/>
    <m/>
    <m/>
    <m/>
    <m/>
    <m/>
    <m/>
    <m/>
    <m/>
    <m/>
    <m/>
    <m/>
    <n v="8"/>
    <m/>
    <m/>
    <m/>
    <m/>
    <n v="5"/>
    <s v="Valencia42768"/>
    <x v="1"/>
    <x v="0"/>
    <n v="178"/>
    <x v="3"/>
    <n v="95"/>
    <x v="0"/>
    <n v="2"/>
    <n v="8"/>
    <n v="13"/>
    <n v="2"/>
    <n v="6.5"/>
  </r>
  <r>
    <x v="32"/>
    <x v="4"/>
    <x v="1"/>
    <x v="0"/>
    <m/>
    <m/>
    <m/>
    <n v="5"/>
    <m/>
    <m/>
    <m/>
    <m/>
    <m/>
    <n v="6"/>
    <m/>
    <m/>
    <n v="4"/>
    <m/>
    <n v="8"/>
    <m/>
    <m/>
    <s v="Fantasy42768"/>
    <x v="0"/>
    <x v="0"/>
    <n v="159"/>
    <x v="0"/>
    <n v="92"/>
    <x v="0"/>
    <n v="1"/>
    <n v="8"/>
    <n v="23"/>
    <n v="4"/>
    <n v="5.75"/>
  </r>
  <r>
    <x v="33"/>
    <x v="5"/>
    <x v="1"/>
    <x v="13"/>
    <m/>
    <m/>
    <m/>
    <m/>
    <m/>
    <m/>
    <m/>
    <m/>
    <n v="9"/>
    <m/>
    <m/>
    <m/>
    <m/>
    <m/>
    <m/>
    <n v="14"/>
    <m/>
    <s v="Herald Sun42769"/>
    <x v="1"/>
    <x v="0"/>
    <n v="166"/>
    <x v="0"/>
    <n v="94"/>
    <x v="0"/>
    <n v="2"/>
    <n v="8"/>
    <n v="23"/>
    <n v="2"/>
    <n v="11.5"/>
  </r>
  <r>
    <x v="33"/>
    <x v="5"/>
    <x v="1"/>
    <x v="14"/>
    <m/>
    <m/>
    <n v="10"/>
    <m/>
    <m/>
    <m/>
    <m/>
    <m/>
    <m/>
    <m/>
    <m/>
    <m/>
    <n v="7"/>
    <m/>
    <m/>
    <m/>
    <m/>
    <s v="Besseges42769"/>
    <x v="1"/>
    <x v="0"/>
    <n v="148"/>
    <x v="2"/>
    <n v="86"/>
    <x v="2"/>
    <n v="2"/>
    <n v="8"/>
    <n v="17"/>
    <n v="2"/>
    <n v="8.5"/>
  </r>
  <r>
    <x v="33"/>
    <x v="5"/>
    <x v="1"/>
    <x v="12"/>
    <m/>
    <m/>
    <m/>
    <m/>
    <m/>
    <m/>
    <n v="10"/>
    <m/>
    <m/>
    <m/>
    <n v="2"/>
    <m/>
    <m/>
    <n v="12"/>
    <m/>
    <m/>
    <m/>
    <s v="Dubai Tour42769"/>
    <x v="1"/>
    <x v="0"/>
    <n v="172"/>
    <x v="0"/>
    <n v="93"/>
    <x v="0"/>
    <n v="3"/>
    <n v="8"/>
    <n v="24"/>
    <n v="3"/>
    <n v="8"/>
  </r>
  <r>
    <x v="33"/>
    <x v="5"/>
    <x v="1"/>
    <x v="16"/>
    <m/>
    <n v="5"/>
    <m/>
    <m/>
    <m/>
    <m/>
    <m/>
    <n v="6"/>
    <m/>
    <m/>
    <m/>
    <n v="7"/>
    <m/>
    <m/>
    <n v="11"/>
    <m/>
    <m/>
    <s v="GP Sakia El Hamra42769"/>
    <x v="0"/>
    <x v="1"/>
    <n v="163"/>
    <x v="0"/>
    <n v="87"/>
    <x v="2"/>
    <n v="1"/>
    <n v="8"/>
    <n v="29"/>
    <n v="4"/>
    <n v="7.25"/>
  </r>
  <r>
    <x v="33"/>
    <x v="5"/>
    <x v="1"/>
    <x v="15"/>
    <m/>
    <m/>
    <m/>
    <m/>
    <m/>
    <m/>
    <m/>
    <m/>
    <m/>
    <m/>
    <m/>
    <n v="8"/>
    <m/>
    <m/>
    <m/>
    <m/>
    <n v="5"/>
    <s v="Valencia42769"/>
    <x v="1"/>
    <x v="1"/>
    <n v="163"/>
    <x v="0"/>
    <n v="86"/>
    <x v="2"/>
    <n v="2"/>
    <n v="8"/>
    <n v="13"/>
    <n v="2"/>
    <n v="6.5"/>
  </r>
  <r>
    <x v="34"/>
    <x v="6"/>
    <x v="1"/>
    <x v="13"/>
    <m/>
    <m/>
    <m/>
    <m/>
    <m/>
    <m/>
    <m/>
    <m/>
    <n v="9"/>
    <m/>
    <m/>
    <m/>
    <m/>
    <m/>
    <m/>
    <n v="14"/>
    <m/>
    <s v="Herald Sun42770"/>
    <x v="1"/>
    <x v="1"/>
    <n v="166"/>
    <x v="0"/>
    <n v="87"/>
    <x v="2"/>
    <n v="2"/>
    <n v="8"/>
    <n v="23"/>
    <n v="2"/>
    <n v="11.5"/>
  </r>
  <r>
    <x v="34"/>
    <x v="6"/>
    <x v="1"/>
    <x v="14"/>
    <m/>
    <m/>
    <n v="10"/>
    <m/>
    <m/>
    <m/>
    <m/>
    <m/>
    <m/>
    <m/>
    <m/>
    <m/>
    <n v="7"/>
    <m/>
    <m/>
    <m/>
    <m/>
    <s v="Besseges42770"/>
    <x v="1"/>
    <x v="1"/>
    <n v="152"/>
    <x v="0"/>
    <n v="83"/>
    <x v="2"/>
    <n v="2"/>
    <n v="8"/>
    <n v="17"/>
    <n v="2"/>
    <n v="8.5"/>
  </r>
  <r>
    <x v="34"/>
    <x v="6"/>
    <x v="1"/>
    <x v="12"/>
    <m/>
    <m/>
    <m/>
    <m/>
    <m/>
    <m/>
    <n v="10"/>
    <m/>
    <m/>
    <m/>
    <n v="2"/>
    <m/>
    <m/>
    <n v="12"/>
    <m/>
    <m/>
    <m/>
    <s v="Dubai Tour42770"/>
    <x v="1"/>
    <x v="1"/>
    <n v="124"/>
    <x v="5"/>
    <n v="67"/>
    <x v="5"/>
    <n v="3"/>
    <n v="8"/>
    <n v="24"/>
    <n v="3"/>
    <n v="8"/>
  </r>
  <r>
    <x v="34"/>
    <x v="6"/>
    <x v="1"/>
    <x v="17"/>
    <m/>
    <m/>
    <n v="9"/>
    <m/>
    <m/>
    <m/>
    <m/>
    <m/>
    <n v="8"/>
    <m/>
    <m/>
    <m/>
    <n v="6"/>
    <m/>
    <n v="3"/>
    <m/>
    <m/>
    <s v="GP Oued Eddahab42770"/>
    <x v="0"/>
    <x v="1"/>
    <n v="137"/>
    <x v="2"/>
    <n v="73"/>
    <x v="5"/>
    <n v="1"/>
    <n v="7"/>
    <n v="26"/>
    <n v="4"/>
    <n v="6.5"/>
  </r>
  <r>
    <x v="34"/>
    <x v="6"/>
    <x v="1"/>
    <x v="15"/>
    <m/>
    <m/>
    <m/>
    <m/>
    <m/>
    <m/>
    <m/>
    <m/>
    <m/>
    <m/>
    <m/>
    <n v="8"/>
    <m/>
    <m/>
    <m/>
    <m/>
    <n v="5"/>
    <s v="Valencia42770"/>
    <x v="1"/>
    <x v="0"/>
    <n v="181"/>
    <x v="3"/>
    <n v="97"/>
    <x v="0"/>
    <n v="2"/>
    <n v="8"/>
    <n v="13"/>
    <n v="2"/>
    <n v="6.5"/>
  </r>
  <r>
    <x v="35"/>
    <x v="0"/>
    <x v="1"/>
    <x v="13"/>
    <m/>
    <m/>
    <m/>
    <m/>
    <m/>
    <m/>
    <m/>
    <m/>
    <n v="9"/>
    <m/>
    <m/>
    <m/>
    <m/>
    <m/>
    <m/>
    <n v="14"/>
    <m/>
    <s v="Herald Sun42771"/>
    <x v="1"/>
    <x v="0"/>
    <n v="120"/>
    <x v="5"/>
    <n v="74"/>
    <x v="5"/>
    <n v="2"/>
    <n v="8"/>
    <n v="23"/>
    <n v="2"/>
    <n v="11.5"/>
  </r>
  <r>
    <x v="35"/>
    <x v="0"/>
    <x v="1"/>
    <x v="18"/>
    <m/>
    <m/>
    <m/>
    <n v="7"/>
    <m/>
    <m/>
    <m/>
    <n v="6"/>
    <m/>
    <m/>
    <m/>
    <n v="13"/>
    <m/>
    <m/>
    <n v="16"/>
    <m/>
    <m/>
    <s v="GP Costa degli Etruschi42771"/>
    <x v="0"/>
    <x v="0"/>
    <n v="192"/>
    <x v="3"/>
    <n v="102"/>
    <x v="0"/>
    <n v="2"/>
    <n v="8"/>
    <n v="42"/>
    <n v="4"/>
    <n v="10.5"/>
  </r>
  <r>
    <x v="35"/>
    <x v="0"/>
    <x v="1"/>
    <x v="14"/>
    <m/>
    <m/>
    <n v="10"/>
    <m/>
    <m/>
    <m/>
    <m/>
    <m/>
    <m/>
    <m/>
    <m/>
    <m/>
    <n v="7"/>
    <m/>
    <m/>
    <m/>
    <m/>
    <s v="Besseges42771"/>
    <x v="1"/>
    <x v="3"/>
    <n v="12"/>
    <x v="4"/>
    <n v="11"/>
    <x v="3"/>
    <n v="2"/>
    <n v="8"/>
    <n v="17"/>
    <n v="2"/>
    <n v="8.5"/>
  </r>
  <r>
    <x v="35"/>
    <x v="0"/>
    <x v="1"/>
    <x v="15"/>
    <m/>
    <m/>
    <m/>
    <m/>
    <m/>
    <m/>
    <m/>
    <m/>
    <m/>
    <m/>
    <m/>
    <n v="8"/>
    <m/>
    <m/>
    <m/>
    <m/>
    <n v="5"/>
    <s v="Valencia42771"/>
    <x v="1"/>
    <x v="1"/>
    <n v="130"/>
    <x v="2"/>
    <n v="72"/>
    <x v="5"/>
    <n v="2"/>
    <n v="8"/>
    <n v="13"/>
    <n v="2"/>
    <n v="6.5"/>
  </r>
  <r>
    <x v="36"/>
    <x v="1"/>
    <x v="1"/>
    <x v="19"/>
    <m/>
    <m/>
    <n v="11"/>
    <m/>
    <m/>
    <m/>
    <m/>
    <n v="18"/>
    <m/>
    <m/>
    <n v="18"/>
    <m/>
    <m/>
    <n v="14"/>
    <m/>
    <n v="13"/>
    <m/>
    <s v="GP Al Massira42772"/>
    <x v="0"/>
    <x v="0"/>
    <n v="120"/>
    <x v="5"/>
    <n v="65"/>
    <x v="5"/>
    <n v="1"/>
    <n v="8"/>
    <n v="74"/>
    <n v="5"/>
    <n v="14.8"/>
  </r>
  <r>
    <x v="37"/>
    <x v="2"/>
    <x v="1"/>
    <x v="20"/>
    <m/>
    <n v="11"/>
    <m/>
    <m/>
    <m/>
    <m/>
    <m/>
    <n v="8"/>
    <m/>
    <m/>
    <n v="12"/>
    <m/>
    <m/>
    <m/>
    <n v="17"/>
    <m/>
    <m/>
    <s v="Filipinas42773"/>
    <x v="1"/>
    <x v="1"/>
    <n v="174"/>
    <x v="0"/>
    <n v="99"/>
    <x v="0"/>
    <n v="1"/>
    <n v="8"/>
    <n v="48"/>
    <n v="4"/>
    <n v="12"/>
  </r>
  <r>
    <x v="37"/>
    <x v="2"/>
    <x v="1"/>
    <x v="0"/>
    <m/>
    <m/>
    <n v="9"/>
    <m/>
    <m/>
    <m/>
    <m/>
    <n v="9"/>
    <m/>
    <m/>
    <m/>
    <n v="12"/>
    <m/>
    <m/>
    <n v="16"/>
    <m/>
    <m/>
    <s v="Fantasy42773"/>
    <x v="0"/>
    <x v="0"/>
    <n v="166"/>
    <x v="0"/>
    <n v="88"/>
    <x v="2"/>
    <n v="1"/>
    <n v="8"/>
    <n v="46"/>
    <n v="4"/>
    <n v="11.5"/>
  </r>
  <r>
    <x v="38"/>
    <x v="3"/>
    <x v="1"/>
    <x v="20"/>
    <m/>
    <n v="11"/>
    <m/>
    <m/>
    <m/>
    <m/>
    <m/>
    <n v="8"/>
    <m/>
    <m/>
    <n v="12"/>
    <m/>
    <m/>
    <m/>
    <n v="17"/>
    <m/>
    <m/>
    <s v="Filipinas42774"/>
    <x v="1"/>
    <x v="1"/>
    <n v="183"/>
    <x v="3"/>
    <n v="101"/>
    <x v="0"/>
    <n v="1"/>
    <n v="8"/>
    <n v="48"/>
    <n v="4"/>
    <n v="12"/>
  </r>
  <r>
    <x v="38"/>
    <x v="3"/>
    <x v="1"/>
    <x v="0"/>
    <m/>
    <m/>
    <m/>
    <n v="13"/>
    <m/>
    <m/>
    <m/>
    <m/>
    <n v="13"/>
    <m/>
    <m/>
    <m/>
    <n v="12"/>
    <m/>
    <m/>
    <n v="4"/>
    <m/>
    <s v="Fantasy42774"/>
    <x v="0"/>
    <x v="1"/>
    <n v="155"/>
    <x v="0"/>
    <n v="90"/>
    <x v="2"/>
    <n v="1"/>
    <n v="8"/>
    <n v="42"/>
    <n v="4"/>
    <n v="10.5"/>
  </r>
  <r>
    <x v="39"/>
    <x v="4"/>
    <x v="1"/>
    <x v="20"/>
    <m/>
    <n v="11"/>
    <m/>
    <m/>
    <m/>
    <m/>
    <m/>
    <n v="8"/>
    <m/>
    <m/>
    <n v="12"/>
    <m/>
    <m/>
    <m/>
    <n v="17"/>
    <m/>
    <m/>
    <s v="Filipinas42775"/>
    <x v="1"/>
    <x v="1"/>
    <n v="201"/>
    <x v="1"/>
    <n v="110"/>
    <x v="1"/>
    <n v="1"/>
    <n v="8"/>
    <n v="48"/>
    <n v="4"/>
    <n v="12"/>
  </r>
  <r>
    <x v="39"/>
    <x v="4"/>
    <x v="1"/>
    <x v="0"/>
    <m/>
    <m/>
    <n v="10"/>
    <m/>
    <m/>
    <m/>
    <n v="13"/>
    <m/>
    <m/>
    <m/>
    <m/>
    <m/>
    <n v="11"/>
    <m/>
    <m/>
    <n v="10"/>
    <m/>
    <s v="Fantasy42775"/>
    <x v="0"/>
    <x v="1"/>
    <n v="156"/>
    <x v="0"/>
    <n v="86"/>
    <x v="2"/>
    <n v="1"/>
    <n v="8"/>
    <n v="44"/>
    <n v="4"/>
    <n v="11"/>
  </r>
  <r>
    <x v="40"/>
    <x v="5"/>
    <x v="1"/>
    <x v="20"/>
    <m/>
    <n v="11"/>
    <m/>
    <m/>
    <m/>
    <m/>
    <m/>
    <n v="8"/>
    <m/>
    <m/>
    <n v="12"/>
    <m/>
    <m/>
    <m/>
    <n v="17"/>
    <m/>
    <m/>
    <s v="Filipinas42776"/>
    <x v="1"/>
    <x v="1"/>
    <n v="210"/>
    <x v="1"/>
    <n v="120"/>
    <x v="1"/>
    <n v="1"/>
    <n v="8"/>
    <n v="48"/>
    <n v="4"/>
    <n v="12"/>
  </r>
  <r>
    <x v="40"/>
    <x v="5"/>
    <x v="1"/>
    <x v="21"/>
    <m/>
    <m/>
    <n v="8"/>
    <m/>
    <m/>
    <m/>
    <m/>
    <n v="10"/>
    <m/>
    <m/>
    <n v="5"/>
    <m/>
    <n v="8"/>
    <m/>
    <m/>
    <n v="8"/>
    <m/>
    <s v="Classica de Almeria42776"/>
    <x v="0"/>
    <x v="1"/>
    <n v="191"/>
    <x v="3"/>
    <n v="105"/>
    <x v="0"/>
    <n v="2"/>
    <n v="8"/>
    <n v="39"/>
    <n v="5"/>
    <n v="7.8"/>
  </r>
  <r>
    <x v="41"/>
    <x v="6"/>
    <x v="1"/>
    <x v="22"/>
    <m/>
    <m/>
    <n v="12"/>
    <m/>
    <m/>
    <m/>
    <m/>
    <n v="14"/>
    <m/>
    <m/>
    <n v="11"/>
    <m/>
    <m/>
    <n v="9"/>
    <m/>
    <n v="9"/>
    <m/>
    <s v="Laigueglia42777"/>
    <x v="0"/>
    <x v="0"/>
    <n v="191"/>
    <x v="3"/>
    <n v="112"/>
    <x v="1"/>
    <n v="3"/>
    <n v="8"/>
    <n v="55"/>
    <n v="5"/>
    <n v="11"/>
  </r>
  <r>
    <x v="42"/>
    <x v="1"/>
    <x v="1"/>
    <x v="23"/>
    <m/>
    <m/>
    <n v="14"/>
    <m/>
    <m/>
    <m/>
    <m/>
    <n v="12"/>
    <m/>
    <m/>
    <n v="12"/>
    <m/>
    <m/>
    <n v="16"/>
    <m/>
    <n v="11"/>
    <m/>
    <s v="Murcia42779"/>
    <x v="0"/>
    <x v="0"/>
    <n v="183"/>
    <x v="3"/>
    <n v="101"/>
    <x v="0"/>
    <n v="2"/>
    <n v="8"/>
    <n v="65"/>
    <n v="5"/>
    <n v="13"/>
  </r>
  <r>
    <x v="43"/>
    <x v="2"/>
    <x v="1"/>
    <x v="0"/>
    <m/>
    <n v="12"/>
    <m/>
    <m/>
    <m/>
    <m/>
    <n v="9"/>
    <m/>
    <m/>
    <m/>
    <n v="8"/>
    <m/>
    <m/>
    <n v="10"/>
    <m/>
    <n v="12"/>
    <m/>
    <s v="Fantasy42780"/>
    <x v="0"/>
    <x v="1"/>
    <n v="169"/>
    <x v="0"/>
    <n v="89"/>
    <x v="2"/>
    <n v="1"/>
    <n v="8"/>
    <n v="51"/>
    <n v="5"/>
    <n v="10.199999999999999"/>
  </r>
  <r>
    <x v="43"/>
    <x v="2"/>
    <x v="1"/>
    <x v="24"/>
    <m/>
    <m/>
    <m/>
    <n v="7"/>
    <m/>
    <m/>
    <m/>
    <m/>
    <m/>
    <n v="8"/>
    <m/>
    <m/>
    <m/>
    <n v="12"/>
    <m/>
    <m/>
    <m/>
    <s v="Oman42780"/>
    <x v="1"/>
    <x v="1"/>
    <n v="177"/>
    <x v="3"/>
    <n v="93"/>
    <x v="0"/>
    <n v="3"/>
    <n v="8"/>
    <n v="27"/>
    <n v="3"/>
    <n v="9"/>
  </r>
  <r>
    <x v="44"/>
    <x v="3"/>
    <x v="1"/>
    <x v="24"/>
    <m/>
    <m/>
    <m/>
    <n v="7"/>
    <m/>
    <m/>
    <m/>
    <m/>
    <m/>
    <n v="8"/>
    <m/>
    <m/>
    <m/>
    <n v="12"/>
    <m/>
    <m/>
    <m/>
    <s v="Oman42781"/>
    <x v="1"/>
    <x v="0"/>
    <n v="148"/>
    <x v="2"/>
    <n v="85"/>
    <x v="2"/>
    <n v="3"/>
    <n v="8"/>
    <n v="27"/>
    <n v="3"/>
    <n v="9"/>
  </r>
  <r>
    <x v="44"/>
    <x v="3"/>
    <x v="1"/>
    <x v="25"/>
    <m/>
    <n v="7"/>
    <m/>
    <m/>
    <m/>
    <m/>
    <m/>
    <m/>
    <m/>
    <m/>
    <n v="9"/>
    <m/>
    <m/>
    <m/>
    <n v="10"/>
    <m/>
    <m/>
    <s v="Ruta del Sol42781"/>
    <x v="1"/>
    <x v="4"/>
    <n v="155"/>
    <x v="0"/>
    <n v="89"/>
    <x v="2"/>
    <n v="3"/>
    <n v="8"/>
    <n v="26"/>
    <n v="3"/>
    <n v="8.6666666666666661"/>
  </r>
  <r>
    <x v="44"/>
    <x v="3"/>
    <x v="1"/>
    <x v="26"/>
    <m/>
    <m/>
    <m/>
    <m/>
    <m/>
    <m/>
    <n v="8"/>
    <m/>
    <m/>
    <m/>
    <m/>
    <m/>
    <n v="13"/>
    <m/>
    <m/>
    <m/>
    <n v="4"/>
    <s v="Algarve42781"/>
    <x v="1"/>
    <x v="1"/>
    <n v="183"/>
    <x v="3"/>
    <n v="98"/>
    <x v="0"/>
    <n v="3"/>
    <n v="8"/>
    <n v="25"/>
    <n v="3"/>
    <n v="8.3333333333333339"/>
  </r>
  <r>
    <x v="44"/>
    <x v="3"/>
    <x v="1"/>
    <x v="0"/>
    <m/>
    <m/>
    <n v="5"/>
    <m/>
    <m/>
    <m/>
    <m/>
    <n v="6"/>
    <m/>
    <m/>
    <m/>
    <n v="8"/>
    <m/>
    <m/>
    <m/>
    <n v="2"/>
    <m/>
    <s v="Fantasy42781"/>
    <x v="0"/>
    <x v="0"/>
    <n v="171"/>
    <x v="0"/>
    <n v="95"/>
    <x v="0"/>
    <n v="1"/>
    <n v="8"/>
    <n v="21"/>
    <n v="4"/>
    <n v="5.25"/>
  </r>
  <r>
    <x v="45"/>
    <x v="4"/>
    <x v="1"/>
    <x v="24"/>
    <m/>
    <m/>
    <m/>
    <n v="7"/>
    <m/>
    <m/>
    <m/>
    <m/>
    <m/>
    <n v="8"/>
    <m/>
    <m/>
    <m/>
    <n v="12"/>
    <m/>
    <m/>
    <m/>
    <s v="Oman42782"/>
    <x v="1"/>
    <x v="0"/>
    <n v="162"/>
    <x v="0"/>
    <n v="87"/>
    <x v="2"/>
    <n v="3"/>
    <n v="8"/>
    <n v="27"/>
    <n v="3"/>
    <n v="9"/>
  </r>
  <r>
    <x v="45"/>
    <x v="4"/>
    <x v="1"/>
    <x v="25"/>
    <m/>
    <n v="7"/>
    <m/>
    <m/>
    <m/>
    <m/>
    <m/>
    <m/>
    <m/>
    <m/>
    <n v="9"/>
    <m/>
    <m/>
    <m/>
    <n v="10"/>
    <m/>
    <m/>
    <s v="Ruta del Sol42782"/>
    <x v="1"/>
    <x v="4"/>
    <n v="180"/>
    <x v="3"/>
    <n v="102"/>
    <x v="0"/>
    <n v="3"/>
    <n v="8"/>
    <n v="26"/>
    <n v="3"/>
    <n v="8.6666666666666661"/>
  </r>
  <r>
    <x v="45"/>
    <x v="4"/>
    <x v="1"/>
    <x v="26"/>
    <m/>
    <m/>
    <m/>
    <m/>
    <m/>
    <m/>
    <n v="8"/>
    <m/>
    <m/>
    <m/>
    <m/>
    <m/>
    <n v="13"/>
    <m/>
    <m/>
    <m/>
    <n v="4"/>
    <s v="Algarve42782"/>
    <x v="1"/>
    <x v="0"/>
    <n v="189"/>
    <x v="3"/>
    <n v="104"/>
    <x v="0"/>
    <n v="3"/>
    <n v="8"/>
    <n v="25"/>
    <n v="3"/>
    <n v="8.3333333333333339"/>
  </r>
  <r>
    <x v="45"/>
    <x v="4"/>
    <x v="1"/>
    <x v="0"/>
    <m/>
    <m/>
    <n v="8"/>
    <m/>
    <m/>
    <m/>
    <m/>
    <n v="3"/>
    <m/>
    <m/>
    <m/>
    <n v="10"/>
    <m/>
    <m/>
    <m/>
    <n v="5"/>
    <m/>
    <s v="Fantasy42782"/>
    <x v="0"/>
    <x v="1"/>
    <n v="122"/>
    <x v="5"/>
    <n v="71"/>
    <x v="5"/>
    <n v="1"/>
    <n v="7"/>
    <n v="26"/>
    <n v="4"/>
    <n v="6.5"/>
  </r>
  <r>
    <x v="46"/>
    <x v="5"/>
    <x v="1"/>
    <x v="24"/>
    <m/>
    <m/>
    <m/>
    <n v="7"/>
    <m/>
    <m/>
    <m/>
    <m/>
    <m/>
    <n v="8"/>
    <m/>
    <m/>
    <m/>
    <n v="12"/>
    <m/>
    <m/>
    <m/>
    <s v="Oman42783"/>
    <x v="1"/>
    <x v="4"/>
    <n v="120"/>
    <x v="5"/>
    <n v="75"/>
    <x v="5"/>
    <n v="3"/>
    <n v="8"/>
    <n v="27"/>
    <n v="3"/>
    <n v="9"/>
  </r>
  <r>
    <x v="46"/>
    <x v="5"/>
    <x v="1"/>
    <x v="25"/>
    <m/>
    <n v="7"/>
    <m/>
    <m/>
    <m/>
    <m/>
    <m/>
    <m/>
    <m/>
    <m/>
    <n v="9"/>
    <m/>
    <m/>
    <m/>
    <n v="10"/>
    <m/>
    <m/>
    <s v="Ruta del Sol42783"/>
    <x v="1"/>
    <x v="3"/>
    <n v="12"/>
    <x v="4"/>
    <n v="11"/>
    <x v="3"/>
    <n v="3"/>
    <n v="8"/>
    <n v="26"/>
    <n v="3"/>
    <n v="8.6666666666666661"/>
  </r>
  <r>
    <x v="46"/>
    <x v="5"/>
    <x v="1"/>
    <x v="26"/>
    <m/>
    <m/>
    <m/>
    <m/>
    <m/>
    <m/>
    <n v="8"/>
    <m/>
    <m/>
    <m/>
    <m/>
    <m/>
    <n v="13"/>
    <m/>
    <m/>
    <m/>
    <n v="4"/>
    <s v="Algarve42783"/>
    <x v="1"/>
    <x v="3"/>
    <n v="18"/>
    <x v="4"/>
    <n v="17"/>
    <x v="3"/>
    <n v="3"/>
    <n v="8"/>
    <n v="25"/>
    <n v="3"/>
    <n v="8.3333333333333339"/>
  </r>
  <r>
    <x v="46"/>
    <x v="5"/>
    <x v="1"/>
    <x v="0"/>
    <m/>
    <m/>
    <n v="11"/>
    <m/>
    <m/>
    <m/>
    <m/>
    <n v="6"/>
    <m/>
    <m/>
    <m/>
    <n v="5"/>
    <m/>
    <m/>
    <m/>
    <n v="6"/>
    <m/>
    <s v="Fantasy42783"/>
    <x v="0"/>
    <x v="0"/>
    <n v="163"/>
    <x v="0"/>
    <n v="88"/>
    <x v="2"/>
    <n v="1"/>
    <n v="8"/>
    <n v="28"/>
    <n v="4"/>
    <n v="7"/>
  </r>
  <r>
    <x v="47"/>
    <x v="6"/>
    <x v="1"/>
    <x v="24"/>
    <m/>
    <m/>
    <m/>
    <n v="7"/>
    <m/>
    <m/>
    <m/>
    <m/>
    <m/>
    <n v="8"/>
    <m/>
    <m/>
    <m/>
    <n v="12"/>
    <m/>
    <m/>
    <m/>
    <s v="Oman42784"/>
    <x v="1"/>
    <x v="4"/>
    <n v="153"/>
    <x v="0"/>
    <n v="84"/>
    <x v="2"/>
    <n v="3"/>
    <n v="8"/>
    <n v="27"/>
    <n v="3"/>
    <n v="9"/>
  </r>
  <r>
    <x v="47"/>
    <x v="6"/>
    <x v="1"/>
    <x v="25"/>
    <m/>
    <n v="7"/>
    <m/>
    <m/>
    <m/>
    <m/>
    <m/>
    <m/>
    <m/>
    <m/>
    <n v="9"/>
    <m/>
    <m/>
    <m/>
    <n v="10"/>
    <m/>
    <m/>
    <s v="Ruta del Sol42784"/>
    <x v="1"/>
    <x v="1"/>
    <n v="180"/>
    <x v="3"/>
    <n v="95"/>
    <x v="0"/>
    <n v="3"/>
    <n v="8"/>
    <n v="26"/>
    <n v="3"/>
    <n v="8.6666666666666661"/>
  </r>
  <r>
    <x v="47"/>
    <x v="6"/>
    <x v="1"/>
    <x v="26"/>
    <m/>
    <m/>
    <m/>
    <m/>
    <m/>
    <m/>
    <n v="8"/>
    <m/>
    <m/>
    <m/>
    <m/>
    <m/>
    <n v="13"/>
    <m/>
    <m/>
    <m/>
    <n v="4"/>
    <s v="Algarve42784"/>
    <x v="1"/>
    <x v="1"/>
    <n v="203"/>
    <x v="1"/>
    <n v="114"/>
    <x v="1"/>
    <n v="3"/>
    <n v="8"/>
    <n v="25"/>
    <n v="3"/>
    <n v="8.3333333333333339"/>
  </r>
  <r>
    <x v="47"/>
    <x v="6"/>
    <x v="1"/>
    <x v="0"/>
    <m/>
    <m/>
    <n v="8"/>
    <m/>
    <m/>
    <m/>
    <m/>
    <n v="8"/>
    <m/>
    <m/>
    <m/>
    <n v="5"/>
    <m/>
    <m/>
    <m/>
    <m/>
    <m/>
    <s v="Fantasy42784"/>
    <x v="0"/>
    <x v="1"/>
    <n v="153"/>
    <x v="0"/>
    <n v="83"/>
    <x v="2"/>
    <n v="1"/>
    <n v="7"/>
    <n v="21"/>
    <n v="3"/>
    <n v="7"/>
  </r>
  <r>
    <x v="48"/>
    <x v="0"/>
    <x v="1"/>
    <x v="24"/>
    <m/>
    <m/>
    <m/>
    <n v="7"/>
    <m/>
    <m/>
    <m/>
    <m/>
    <m/>
    <n v="8"/>
    <m/>
    <m/>
    <m/>
    <n v="12"/>
    <m/>
    <m/>
    <m/>
    <s v="Oman42785"/>
    <x v="1"/>
    <x v="0"/>
    <n v="129"/>
    <x v="2"/>
    <n v="69"/>
    <x v="5"/>
    <n v="3"/>
    <n v="8"/>
    <n v="27"/>
    <n v="3"/>
    <n v="9"/>
  </r>
  <r>
    <x v="48"/>
    <x v="0"/>
    <x v="1"/>
    <x v="25"/>
    <m/>
    <n v="7"/>
    <m/>
    <m/>
    <m/>
    <m/>
    <m/>
    <m/>
    <m/>
    <m/>
    <n v="9"/>
    <m/>
    <m/>
    <m/>
    <n v="10"/>
    <m/>
    <m/>
    <s v="Ruta del Sol42785"/>
    <x v="1"/>
    <x v="0"/>
    <n v="152"/>
    <x v="0"/>
    <n v="83"/>
    <x v="2"/>
    <n v="3"/>
    <n v="8"/>
    <n v="26"/>
    <n v="3"/>
    <n v="8.6666666666666661"/>
  </r>
  <r>
    <x v="48"/>
    <x v="0"/>
    <x v="1"/>
    <x v="26"/>
    <m/>
    <m/>
    <m/>
    <m/>
    <m/>
    <m/>
    <n v="8"/>
    <m/>
    <m/>
    <m/>
    <m/>
    <m/>
    <n v="13"/>
    <m/>
    <m/>
    <m/>
    <n v="4"/>
    <s v="Algarve42785"/>
    <x v="1"/>
    <x v="0"/>
    <n v="178"/>
    <x v="3"/>
    <n v="101"/>
    <x v="0"/>
    <n v="3"/>
    <n v="8"/>
    <n v="25"/>
    <n v="3"/>
    <n v="8.3333333333333339"/>
  </r>
  <r>
    <x v="48"/>
    <x v="0"/>
    <x v="1"/>
    <x v="0"/>
    <m/>
    <m/>
    <n v="7"/>
    <m/>
    <m/>
    <m/>
    <m/>
    <n v="7"/>
    <m/>
    <m/>
    <m/>
    <n v="5"/>
    <m/>
    <m/>
    <m/>
    <n v="5"/>
    <m/>
    <s v="Fantasy42785"/>
    <x v="0"/>
    <x v="0"/>
    <n v="162"/>
    <x v="0"/>
    <n v="97"/>
    <x v="0"/>
    <n v="1"/>
    <n v="8"/>
    <n v="24"/>
    <n v="4"/>
    <n v="6"/>
  </r>
  <r>
    <x v="49"/>
    <x v="1"/>
    <x v="1"/>
    <x v="27"/>
    <m/>
    <m/>
    <m/>
    <n v="8"/>
    <m/>
    <m/>
    <m/>
    <m/>
    <n v="12"/>
    <m/>
    <m/>
    <m/>
    <m/>
    <n v="18"/>
    <m/>
    <m/>
    <m/>
    <s v="Haut-Var42786"/>
    <x v="1"/>
    <x v="0"/>
    <n v="155"/>
    <x v="0"/>
    <n v="82"/>
    <x v="2"/>
    <n v="2"/>
    <n v="8"/>
    <n v="38"/>
    <n v="3"/>
    <n v="12.666666666666666"/>
  </r>
  <r>
    <x v="49"/>
    <x v="1"/>
    <x v="1"/>
    <x v="28"/>
    <m/>
    <m/>
    <m/>
    <m/>
    <m/>
    <m/>
    <n v="6"/>
    <m/>
    <m/>
    <m/>
    <m/>
    <m/>
    <n v="10"/>
    <m/>
    <m/>
    <m/>
    <n v="6"/>
    <s v="Alentejo42786"/>
    <x v="1"/>
    <x v="0"/>
    <n v="168"/>
    <x v="0"/>
    <n v="93"/>
    <x v="0"/>
    <n v="2"/>
    <n v="8"/>
    <n v="22"/>
    <n v="3"/>
    <n v="7.333333333333333"/>
  </r>
  <r>
    <x v="49"/>
    <x v="1"/>
    <x v="1"/>
    <x v="0"/>
    <m/>
    <n v="6"/>
    <m/>
    <m/>
    <m/>
    <m/>
    <m/>
    <n v="5"/>
    <m/>
    <m/>
    <m/>
    <n v="1"/>
    <m/>
    <m/>
    <n v="8"/>
    <m/>
    <m/>
    <s v="Fantasy42786"/>
    <x v="0"/>
    <x v="1"/>
    <n v="187"/>
    <x v="3"/>
    <n v="102"/>
    <x v="0"/>
    <n v="1"/>
    <n v="9"/>
    <n v="20"/>
    <n v="4"/>
    <n v="5"/>
  </r>
  <r>
    <x v="50"/>
    <x v="2"/>
    <x v="1"/>
    <x v="27"/>
    <m/>
    <m/>
    <m/>
    <n v="8"/>
    <m/>
    <m/>
    <m/>
    <m/>
    <n v="12"/>
    <m/>
    <m/>
    <m/>
    <m/>
    <n v="18"/>
    <m/>
    <m/>
    <m/>
    <s v="Haut-Var42787"/>
    <x v="1"/>
    <x v="0"/>
    <n v="188"/>
    <x v="3"/>
    <n v="100"/>
    <x v="0"/>
    <n v="2"/>
    <n v="8"/>
    <n v="38"/>
    <n v="3"/>
    <n v="12.666666666666666"/>
  </r>
  <r>
    <x v="50"/>
    <x v="2"/>
    <x v="1"/>
    <x v="28"/>
    <m/>
    <m/>
    <m/>
    <m/>
    <m/>
    <m/>
    <n v="6"/>
    <m/>
    <m/>
    <m/>
    <m/>
    <m/>
    <n v="10"/>
    <m/>
    <m/>
    <m/>
    <n v="6"/>
    <s v="Alentejo42787"/>
    <x v="1"/>
    <x v="1"/>
    <n v="204"/>
    <x v="1"/>
    <n v="105"/>
    <x v="0"/>
    <n v="2"/>
    <n v="8"/>
    <n v="22"/>
    <n v="3"/>
    <n v="7.333333333333333"/>
  </r>
  <r>
    <x v="50"/>
    <x v="2"/>
    <x v="1"/>
    <x v="0"/>
    <m/>
    <n v="9"/>
    <m/>
    <m/>
    <m/>
    <m/>
    <m/>
    <n v="4"/>
    <m/>
    <m/>
    <m/>
    <n v="7"/>
    <m/>
    <m/>
    <n v="5"/>
    <m/>
    <m/>
    <s v="Fantasy42787"/>
    <x v="0"/>
    <x v="0"/>
    <n v="163"/>
    <x v="0"/>
    <n v="93"/>
    <x v="0"/>
    <n v="1"/>
    <n v="8"/>
    <n v="25"/>
    <n v="4"/>
    <n v="6.25"/>
  </r>
  <r>
    <x v="51"/>
    <x v="3"/>
    <x v="1"/>
    <x v="29"/>
    <m/>
    <n v="9"/>
    <m/>
    <m/>
    <m/>
    <m/>
    <m/>
    <m/>
    <m/>
    <m/>
    <m/>
    <n v="11"/>
    <m/>
    <m/>
    <n v="6"/>
    <m/>
    <m/>
    <s v="Provence42788"/>
    <x v="1"/>
    <x v="1"/>
    <n v="182"/>
    <x v="3"/>
    <n v="95"/>
    <x v="0"/>
    <n v="2"/>
    <n v="8"/>
    <n v="26"/>
    <n v="3"/>
    <n v="8.6666666666666661"/>
  </r>
  <r>
    <x v="51"/>
    <x v="3"/>
    <x v="1"/>
    <x v="28"/>
    <m/>
    <m/>
    <m/>
    <m/>
    <m/>
    <m/>
    <n v="6"/>
    <m/>
    <m/>
    <m/>
    <m/>
    <m/>
    <n v="10"/>
    <m/>
    <m/>
    <m/>
    <n v="6"/>
    <s v="Alentejo42788"/>
    <x v="1"/>
    <x v="1"/>
    <n v="189"/>
    <x v="3"/>
    <n v="105"/>
    <x v="0"/>
    <n v="2"/>
    <n v="8"/>
    <n v="22"/>
    <n v="3"/>
    <n v="7.333333333333333"/>
  </r>
  <r>
    <x v="51"/>
    <x v="3"/>
    <x v="1"/>
    <x v="0"/>
    <m/>
    <m/>
    <m/>
    <n v="6"/>
    <m/>
    <m/>
    <m/>
    <m/>
    <n v="6"/>
    <m/>
    <m/>
    <m/>
    <m/>
    <n v="8"/>
    <m/>
    <n v="7"/>
    <m/>
    <s v="Fantasy42788"/>
    <x v="0"/>
    <x v="4"/>
    <n v="253"/>
    <x v="1"/>
    <n v="145"/>
    <x v="4"/>
    <n v="1"/>
    <n v="8"/>
    <n v="27"/>
    <n v="4"/>
    <n v="6.75"/>
  </r>
  <r>
    <x v="52"/>
    <x v="4"/>
    <x v="1"/>
    <x v="29"/>
    <m/>
    <n v="9"/>
    <m/>
    <m/>
    <m/>
    <m/>
    <m/>
    <m/>
    <m/>
    <m/>
    <m/>
    <m/>
    <m/>
    <m/>
    <m/>
    <m/>
    <m/>
    <s v="Provence42789"/>
    <x v="1"/>
    <x v="0"/>
    <n v="164"/>
    <x v="0"/>
    <n v="93"/>
    <x v="0"/>
    <n v="2"/>
    <n v="8"/>
    <n v="9"/>
    <n v="1"/>
    <n v="9"/>
  </r>
  <r>
    <x v="52"/>
    <x v="4"/>
    <x v="1"/>
    <x v="28"/>
    <m/>
    <m/>
    <m/>
    <m/>
    <m/>
    <m/>
    <n v="6"/>
    <m/>
    <m/>
    <m/>
    <m/>
    <m/>
    <n v="10"/>
    <m/>
    <m/>
    <m/>
    <n v="6"/>
    <s v="Alentejo42789"/>
    <x v="1"/>
    <x v="0"/>
    <n v="195"/>
    <x v="3"/>
    <n v="101"/>
    <x v="0"/>
    <n v="2"/>
    <n v="8"/>
    <n v="22"/>
    <n v="3"/>
    <n v="7.333333333333333"/>
  </r>
  <r>
    <x v="52"/>
    <x v="4"/>
    <x v="1"/>
    <x v="0"/>
    <m/>
    <m/>
    <m/>
    <n v="5"/>
    <m/>
    <m/>
    <m/>
    <n v="7"/>
    <m/>
    <m/>
    <m/>
    <n v="8"/>
    <m/>
    <m/>
    <m/>
    <n v="4"/>
    <m/>
    <s v="Fantasy42789"/>
    <x v="0"/>
    <x v="1"/>
    <n v="159"/>
    <x v="0"/>
    <n v="85"/>
    <x v="2"/>
    <n v="1"/>
    <n v="8"/>
    <n v="24"/>
    <n v="4"/>
    <n v="6"/>
  </r>
  <r>
    <x v="52"/>
    <x v="4"/>
    <x v="1"/>
    <x v="30"/>
    <m/>
    <m/>
    <n v="7"/>
    <m/>
    <m/>
    <m/>
    <m/>
    <m/>
    <m/>
    <n v="3"/>
    <m/>
    <m/>
    <m/>
    <n v="6"/>
    <m/>
    <n v="4"/>
    <m/>
    <s v="Abu Dhabi42789"/>
    <x v="1"/>
    <x v="1"/>
    <n v="187"/>
    <x v="3"/>
    <n v="98"/>
    <x v="0"/>
    <n v="3"/>
    <n v="9"/>
    <n v="20"/>
    <n v="4"/>
    <n v="5"/>
  </r>
  <r>
    <x v="53"/>
    <x v="5"/>
    <x v="1"/>
    <x v="29"/>
    <m/>
    <n v="9"/>
    <m/>
    <m/>
    <m/>
    <m/>
    <m/>
    <m/>
    <m/>
    <m/>
    <m/>
    <n v="11"/>
    <m/>
    <m/>
    <n v="6"/>
    <m/>
    <m/>
    <s v="Provence42790"/>
    <x v="1"/>
    <x v="0"/>
    <n v="165"/>
    <x v="0"/>
    <n v="94"/>
    <x v="0"/>
    <n v="2"/>
    <n v="8"/>
    <n v="26"/>
    <n v="3"/>
    <n v="8.6666666666666661"/>
  </r>
  <r>
    <x v="53"/>
    <x v="5"/>
    <x v="1"/>
    <x v="28"/>
    <m/>
    <m/>
    <m/>
    <m/>
    <m/>
    <m/>
    <n v="6"/>
    <m/>
    <m/>
    <m/>
    <m/>
    <m/>
    <n v="10"/>
    <m/>
    <m/>
    <m/>
    <n v="6"/>
    <s v="Alentejo42790"/>
    <x v="1"/>
    <x v="1"/>
    <n v="188"/>
    <x v="3"/>
    <n v="99"/>
    <x v="0"/>
    <n v="2"/>
    <n v="8"/>
    <n v="22"/>
    <n v="3"/>
    <n v="7.333333333333333"/>
  </r>
  <r>
    <x v="53"/>
    <x v="5"/>
    <x v="1"/>
    <x v="0"/>
    <m/>
    <m/>
    <n v="6"/>
    <m/>
    <m/>
    <m/>
    <m/>
    <n v="5"/>
    <m/>
    <m/>
    <n v="8"/>
    <m/>
    <m/>
    <m/>
    <n v="8"/>
    <m/>
    <m/>
    <s v="Fantasy42790"/>
    <x v="0"/>
    <x v="0"/>
    <n v="185"/>
    <x v="3"/>
    <n v="105"/>
    <x v="0"/>
    <n v="1"/>
    <n v="8"/>
    <n v="27"/>
    <n v="4"/>
    <n v="6.75"/>
  </r>
  <r>
    <x v="53"/>
    <x v="5"/>
    <x v="1"/>
    <x v="30"/>
    <m/>
    <m/>
    <n v="7"/>
    <m/>
    <m/>
    <m/>
    <m/>
    <m/>
    <m/>
    <n v="3"/>
    <m/>
    <m/>
    <m/>
    <n v="6"/>
    <m/>
    <n v="4"/>
    <m/>
    <s v="Abu Dhabi42790"/>
    <x v="1"/>
    <x v="1"/>
    <n v="155"/>
    <x v="0"/>
    <n v="82"/>
    <x v="2"/>
    <n v="3"/>
    <n v="9"/>
    <n v="20"/>
    <n v="4"/>
    <n v="5"/>
  </r>
  <r>
    <x v="54"/>
    <x v="6"/>
    <x v="1"/>
    <x v="31"/>
    <m/>
    <m/>
    <n v="8"/>
    <m/>
    <m/>
    <m/>
    <n v="10"/>
    <m/>
    <m/>
    <m/>
    <n v="14"/>
    <m/>
    <n v="15"/>
    <m/>
    <n v="12"/>
    <m/>
    <m/>
    <s v="Omloop Het Blad42791"/>
    <x v="0"/>
    <x v="2"/>
    <n v="198"/>
    <x v="3"/>
    <n v="124"/>
    <x v="4"/>
    <n v="4"/>
    <n v="9"/>
    <n v="59"/>
    <n v="5"/>
    <n v="11.8"/>
  </r>
  <r>
    <x v="54"/>
    <x v="6"/>
    <x v="1"/>
    <x v="30"/>
    <m/>
    <m/>
    <n v="7"/>
    <m/>
    <m/>
    <m/>
    <m/>
    <m/>
    <m/>
    <n v="3"/>
    <m/>
    <m/>
    <m/>
    <n v="6"/>
    <m/>
    <n v="4"/>
    <m/>
    <s v="Abu Dhabi42791"/>
    <x v="1"/>
    <x v="0"/>
    <n v="186"/>
    <x v="3"/>
    <n v="98"/>
    <x v="0"/>
    <n v="3"/>
    <n v="9"/>
    <n v="20"/>
    <n v="4"/>
    <n v="5"/>
  </r>
  <r>
    <x v="55"/>
    <x v="0"/>
    <x v="1"/>
    <x v="32"/>
    <m/>
    <m/>
    <m/>
    <n v="14"/>
    <m/>
    <m/>
    <m/>
    <n v="7"/>
    <m/>
    <m/>
    <m/>
    <n v="22"/>
    <m/>
    <m/>
    <n v="14"/>
    <m/>
    <n v="7"/>
    <s v="Autour de Bruxelles42792"/>
    <x v="0"/>
    <x v="2"/>
    <n v="186"/>
    <x v="3"/>
    <n v="102"/>
    <x v="0"/>
    <n v="3"/>
    <n v="8"/>
    <n v="64"/>
    <n v="5"/>
    <n v="12.8"/>
  </r>
  <r>
    <x v="55"/>
    <x v="0"/>
    <x v="1"/>
    <x v="30"/>
    <m/>
    <m/>
    <n v="7"/>
    <m/>
    <m/>
    <m/>
    <m/>
    <m/>
    <m/>
    <n v="3"/>
    <m/>
    <m/>
    <m/>
    <n v="6"/>
    <m/>
    <n v="4"/>
    <m/>
    <s v="Abu Dhabi42792"/>
    <x v="1"/>
    <x v="1"/>
    <n v="143"/>
    <x v="2"/>
    <n v="80"/>
    <x v="2"/>
    <n v="3"/>
    <n v="9"/>
    <n v="20"/>
    <n v="4"/>
    <n v="5"/>
  </r>
  <r>
    <x v="56"/>
    <x v="1"/>
    <x v="1"/>
    <x v="33"/>
    <m/>
    <n v="8"/>
    <m/>
    <m/>
    <m/>
    <m/>
    <n v="11"/>
    <m/>
    <m/>
    <m/>
    <n v="11"/>
    <m/>
    <n v="15"/>
    <m/>
    <m/>
    <n v="11"/>
    <m/>
    <s v="Sud Ardeche42793"/>
    <x v="0"/>
    <x v="0"/>
    <n v="209"/>
    <x v="1"/>
    <n v="115"/>
    <x v="1"/>
    <n v="2"/>
    <n v="8"/>
    <n v="56"/>
    <n v="5"/>
    <n v="11.2"/>
  </r>
  <r>
    <x v="57"/>
    <x v="2"/>
    <x v="1"/>
    <x v="34"/>
    <m/>
    <m/>
    <n v="10"/>
    <m/>
    <m/>
    <m/>
    <m/>
    <n v="13"/>
    <m/>
    <m/>
    <n v="14"/>
    <m/>
    <m/>
    <n v="18"/>
    <m/>
    <n v="9"/>
    <m/>
    <s v="Drome Classic42794"/>
    <x v="0"/>
    <x v="0"/>
    <n v="199"/>
    <x v="3"/>
    <n v="116"/>
    <x v="1"/>
    <n v="2"/>
    <n v="8"/>
    <n v="64"/>
    <n v="5"/>
    <n v="12.8"/>
  </r>
  <r>
    <x v="58"/>
    <x v="3"/>
    <x v="2"/>
    <x v="35"/>
    <m/>
    <m/>
    <m/>
    <n v="16"/>
    <m/>
    <m/>
    <m/>
    <m/>
    <n v="12"/>
    <m/>
    <m/>
    <n v="19"/>
    <m/>
    <m/>
    <n v="12"/>
    <m/>
    <n v="8"/>
    <s v="Samyn42795"/>
    <x v="0"/>
    <x v="5"/>
    <n v="201"/>
    <x v="1"/>
    <n v="114"/>
    <x v="1"/>
    <n v="3"/>
    <n v="8"/>
    <n v="67"/>
    <n v="5"/>
    <n v="13.4"/>
  </r>
  <r>
    <x v="59"/>
    <x v="4"/>
    <x v="2"/>
    <x v="0"/>
    <m/>
    <n v="14"/>
    <m/>
    <m/>
    <m/>
    <m/>
    <n v="17"/>
    <m/>
    <m/>
    <m/>
    <n v="16"/>
    <m/>
    <m/>
    <n v="17"/>
    <m/>
    <n v="10"/>
    <m/>
    <s v="Fantasy42796"/>
    <x v="0"/>
    <x v="1"/>
    <n v="197"/>
    <x v="3"/>
    <n v="106"/>
    <x v="1"/>
    <n v="1"/>
    <n v="8"/>
    <n v="74"/>
    <n v="5"/>
    <n v="14.8"/>
  </r>
  <r>
    <x v="60"/>
    <x v="5"/>
    <x v="2"/>
    <x v="0"/>
    <m/>
    <m/>
    <n v="17"/>
    <m/>
    <m/>
    <m/>
    <m/>
    <n v="14"/>
    <m/>
    <m/>
    <n v="11"/>
    <m/>
    <m/>
    <n v="16"/>
    <m/>
    <n v="13"/>
    <m/>
    <s v="Fantasy42797"/>
    <x v="0"/>
    <x v="0"/>
    <n v="174"/>
    <x v="0"/>
    <n v="100"/>
    <x v="0"/>
    <n v="1"/>
    <n v="8"/>
    <n v="71"/>
    <n v="5"/>
    <n v="14.2"/>
  </r>
  <r>
    <x v="61"/>
    <x v="6"/>
    <x v="2"/>
    <x v="36"/>
    <m/>
    <n v="10"/>
    <m/>
    <m/>
    <m/>
    <m/>
    <n v="15"/>
    <m/>
    <m/>
    <n v="15"/>
    <m/>
    <m/>
    <n v="9"/>
    <m/>
    <m/>
    <n v="11"/>
    <m/>
    <s v="Strade Bianche42798"/>
    <x v="0"/>
    <x v="2"/>
    <n v="176"/>
    <x v="3"/>
    <n v="100"/>
    <x v="0"/>
    <n v="4"/>
    <n v="9"/>
    <n v="60"/>
    <n v="5"/>
    <n v="12"/>
  </r>
  <r>
    <x v="62"/>
    <x v="0"/>
    <x v="2"/>
    <x v="37"/>
    <m/>
    <n v="8"/>
    <m/>
    <m/>
    <m/>
    <m/>
    <n v="9"/>
    <m/>
    <m/>
    <n v="10"/>
    <m/>
    <m/>
    <n v="9"/>
    <m/>
    <n v="17"/>
    <m/>
    <m/>
    <s v="Paris-Nice42799"/>
    <x v="1"/>
    <x v="1"/>
    <n v="152"/>
    <x v="0"/>
    <n v="84"/>
    <x v="2"/>
    <n v="4"/>
    <n v="9"/>
    <n v="53"/>
    <n v="5"/>
    <n v="10.6"/>
  </r>
  <r>
    <x v="62"/>
    <x v="0"/>
    <x v="2"/>
    <x v="38"/>
    <m/>
    <m/>
    <n v="6"/>
    <m/>
    <m/>
    <m/>
    <m/>
    <n v="7"/>
    <m/>
    <m/>
    <n v="13"/>
    <m/>
    <m/>
    <n v="10"/>
    <m/>
    <n v="5"/>
    <m/>
    <s v="Industria42799"/>
    <x v="0"/>
    <x v="0"/>
    <n v="196"/>
    <x v="3"/>
    <n v="105"/>
    <x v="0"/>
    <n v="3"/>
    <n v="9"/>
    <n v="41"/>
    <n v="5"/>
    <n v="8.1999999999999993"/>
  </r>
  <r>
    <x v="63"/>
    <x v="1"/>
    <x v="2"/>
    <x v="37"/>
    <m/>
    <n v="8"/>
    <m/>
    <m/>
    <m/>
    <m/>
    <n v="9"/>
    <m/>
    <m/>
    <n v="10"/>
    <m/>
    <m/>
    <n v="9"/>
    <m/>
    <n v="17"/>
    <m/>
    <m/>
    <s v="Paris-Nice42800"/>
    <x v="1"/>
    <x v="1"/>
    <n v="195"/>
    <x v="3"/>
    <n v="102"/>
    <x v="0"/>
    <n v="4"/>
    <n v="9"/>
    <n v="53"/>
    <n v="5"/>
    <n v="10.6"/>
  </r>
  <r>
    <x v="63"/>
    <x v="1"/>
    <x v="2"/>
    <x v="39"/>
    <m/>
    <m/>
    <m/>
    <n v="11"/>
    <m/>
    <m/>
    <m/>
    <m/>
    <n v="7"/>
    <m/>
    <m/>
    <n v="13"/>
    <m/>
    <m/>
    <m/>
    <n v="6"/>
    <m/>
    <s v="West Vlaanderen42800"/>
    <x v="0"/>
    <x v="5"/>
    <n v="204"/>
    <x v="1"/>
    <n v="113"/>
    <x v="1"/>
    <n v="2"/>
    <n v="8"/>
    <n v="37"/>
    <n v="4"/>
    <n v="9.25"/>
  </r>
  <r>
    <x v="64"/>
    <x v="2"/>
    <x v="2"/>
    <x v="40"/>
    <m/>
    <m/>
    <n v="9"/>
    <m/>
    <m/>
    <m/>
    <m/>
    <n v="10"/>
    <m/>
    <m/>
    <n v="11"/>
    <m/>
    <m/>
    <m/>
    <n v="15"/>
    <m/>
    <m/>
    <s v="Umag42801"/>
    <x v="0"/>
    <x v="1"/>
    <n v="154"/>
    <x v="0"/>
    <n v="94"/>
    <x v="0"/>
    <n v="1"/>
    <n v="8"/>
    <n v="45"/>
    <n v="4"/>
    <n v="11.25"/>
  </r>
  <r>
    <x v="64"/>
    <x v="2"/>
    <x v="2"/>
    <x v="37"/>
    <m/>
    <n v="8"/>
    <m/>
    <m/>
    <m/>
    <m/>
    <n v="9"/>
    <m/>
    <m/>
    <n v="10"/>
    <m/>
    <m/>
    <n v="9"/>
    <m/>
    <n v="17"/>
    <m/>
    <m/>
    <s v="Paris-Nice42801"/>
    <x v="1"/>
    <x v="1"/>
    <n v="190"/>
    <x v="3"/>
    <n v="108"/>
    <x v="1"/>
    <n v="4"/>
    <n v="9"/>
    <n v="53"/>
    <n v="5"/>
    <n v="10.6"/>
  </r>
  <r>
    <x v="65"/>
    <x v="3"/>
    <x v="2"/>
    <x v="37"/>
    <m/>
    <n v="8"/>
    <m/>
    <m/>
    <m/>
    <m/>
    <n v="9"/>
    <m/>
    <m/>
    <n v="10"/>
    <m/>
    <m/>
    <n v="9"/>
    <m/>
    <n v="17"/>
    <m/>
    <m/>
    <s v="Paris-Nice42802"/>
    <x v="1"/>
    <x v="3"/>
    <n v="14"/>
    <x v="4"/>
    <n v="13"/>
    <x v="3"/>
    <n v="4"/>
    <n v="9"/>
    <n v="53"/>
    <n v="5"/>
    <n v="10.6"/>
  </r>
  <r>
    <x v="65"/>
    <x v="3"/>
    <x v="2"/>
    <x v="41"/>
    <m/>
    <m/>
    <m/>
    <n v="6"/>
    <m/>
    <m/>
    <m/>
    <n v="5"/>
    <m/>
    <m/>
    <m/>
    <n v="8"/>
    <m/>
    <n v="12"/>
    <m/>
    <m/>
    <n v="4"/>
    <s v="Tirreno42802"/>
    <x v="1"/>
    <x v="6"/>
    <n v="23"/>
    <x v="4"/>
    <n v="22"/>
    <x v="3"/>
    <n v="4"/>
    <n v="9"/>
    <n v="35"/>
    <n v="5"/>
    <n v="7"/>
  </r>
  <r>
    <x v="65"/>
    <x v="3"/>
    <x v="2"/>
    <x v="0"/>
    <m/>
    <m/>
    <n v="7"/>
    <m/>
    <m/>
    <m/>
    <m/>
    <m/>
    <n v="7"/>
    <m/>
    <m/>
    <m/>
    <n v="8"/>
    <m/>
    <m/>
    <n v="3"/>
    <m/>
    <s v="Fantasy42802"/>
    <x v="0"/>
    <x v="0"/>
    <n v="164"/>
    <x v="0"/>
    <n v="87"/>
    <x v="2"/>
    <n v="1"/>
    <n v="8"/>
    <n v="25"/>
    <n v="4"/>
    <n v="6.25"/>
  </r>
  <r>
    <x v="66"/>
    <x v="4"/>
    <x v="2"/>
    <x v="37"/>
    <m/>
    <n v="8"/>
    <m/>
    <m/>
    <m/>
    <m/>
    <n v="9"/>
    <m/>
    <m/>
    <n v="10"/>
    <m/>
    <m/>
    <n v="9"/>
    <m/>
    <n v="17"/>
    <m/>
    <m/>
    <s v="Paris-Nice42803"/>
    <x v="1"/>
    <x v="0"/>
    <n v="200"/>
    <x v="1"/>
    <n v="109"/>
    <x v="1"/>
    <n v="4"/>
    <n v="9"/>
    <n v="53"/>
    <n v="5"/>
    <n v="10.6"/>
  </r>
  <r>
    <x v="66"/>
    <x v="4"/>
    <x v="2"/>
    <x v="41"/>
    <m/>
    <m/>
    <m/>
    <n v="6"/>
    <m/>
    <m/>
    <m/>
    <n v="5"/>
    <m/>
    <m/>
    <m/>
    <n v="8"/>
    <m/>
    <n v="12"/>
    <m/>
    <m/>
    <n v="4"/>
    <s v="Tirreno42803"/>
    <x v="1"/>
    <x v="0"/>
    <n v="229"/>
    <x v="1"/>
    <n v="129"/>
    <x v="4"/>
    <n v="4"/>
    <n v="9"/>
    <n v="35"/>
    <n v="5"/>
    <n v="7"/>
  </r>
  <r>
    <x v="66"/>
    <x v="4"/>
    <x v="2"/>
    <x v="0"/>
    <m/>
    <m/>
    <n v="5"/>
    <m/>
    <m/>
    <m/>
    <m/>
    <n v="3"/>
    <m/>
    <m/>
    <n v="6"/>
    <m/>
    <m/>
    <m/>
    <n v="5"/>
    <m/>
    <m/>
    <s v="Fantasy42803"/>
    <x v="0"/>
    <x v="0"/>
    <n v="183"/>
    <x v="3"/>
    <n v="104"/>
    <x v="0"/>
    <n v="1"/>
    <n v="8"/>
    <n v="19"/>
    <n v="4"/>
    <n v="4.75"/>
  </r>
  <r>
    <x v="67"/>
    <x v="5"/>
    <x v="2"/>
    <x v="37"/>
    <m/>
    <n v="8"/>
    <m/>
    <m/>
    <m/>
    <m/>
    <n v="9"/>
    <m/>
    <m/>
    <n v="10"/>
    <m/>
    <m/>
    <n v="9"/>
    <m/>
    <n v="17"/>
    <m/>
    <m/>
    <s v="Paris-Nice42804"/>
    <x v="1"/>
    <x v="0"/>
    <n v="194"/>
    <x v="3"/>
    <n v="110"/>
    <x v="1"/>
    <n v="4"/>
    <n v="9"/>
    <n v="53"/>
    <n v="5"/>
    <n v="10.6"/>
  </r>
  <r>
    <x v="67"/>
    <x v="5"/>
    <x v="2"/>
    <x v="41"/>
    <m/>
    <m/>
    <m/>
    <n v="6"/>
    <m/>
    <m/>
    <m/>
    <n v="5"/>
    <m/>
    <m/>
    <m/>
    <n v="8"/>
    <m/>
    <n v="12"/>
    <m/>
    <m/>
    <n v="4"/>
    <s v="Tirreno42804"/>
    <x v="1"/>
    <x v="1"/>
    <n v="204"/>
    <x v="1"/>
    <n v="117"/>
    <x v="1"/>
    <n v="4"/>
    <n v="9"/>
    <n v="35"/>
    <n v="5"/>
    <n v="7"/>
  </r>
  <r>
    <x v="67"/>
    <x v="5"/>
    <x v="2"/>
    <x v="0"/>
    <m/>
    <m/>
    <n v="7"/>
    <m/>
    <m/>
    <m/>
    <m/>
    <m/>
    <n v="2"/>
    <m/>
    <m/>
    <n v="4"/>
    <m/>
    <m/>
    <m/>
    <n v="3"/>
    <m/>
    <s v="Fantasy42804"/>
    <x v="0"/>
    <x v="0"/>
    <n v="180"/>
    <x v="3"/>
    <n v="104"/>
    <x v="0"/>
    <n v="1"/>
    <n v="8"/>
    <n v="16"/>
    <n v="4"/>
    <n v="4"/>
  </r>
  <r>
    <x v="68"/>
    <x v="6"/>
    <x v="2"/>
    <x v="37"/>
    <m/>
    <n v="8"/>
    <m/>
    <m/>
    <m/>
    <m/>
    <n v="9"/>
    <m/>
    <m/>
    <n v="10"/>
    <m/>
    <m/>
    <n v="9"/>
    <m/>
    <n v="17"/>
    <m/>
    <m/>
    <s v="Paris-Nice42805"/>
    <x v="1"/>
    <x v="4"/>
    <n v="177"/>
    <x v="3"/>
    <n v="110"/>
    <x v="1"/>
    <n v="4"/>
    <n v="9"/>
    <n v="53"/>
    <n v="5"/>
    <n v="10.6"/>
  </r>
  <r>
    <x v="68"/>
    <x v="6"/>
    <x v="2"/>
    <x v="41"/>
    <m/>
    <m/>
    <m/>
    <n v="6"/>
    <m/>
    <m/>
    <m/>
    <n v="5"/>
    <m/>
    <m/>
    <m/>
    <n v="8"/>
    <m/>
    <n v="12"/>
    <m/>
    <m/>
    <n v="4"/>
    <s v="Tirreno42805"/>
    <x v="1"/>
    <x v="4"/>
    <n v="187"/>
    <x v="3"/>
    <n v="105"/>
    <x v="0"/>
    <n v="4"/>
    <n v="9"/>
    <n v="35"/>
    <n v="5"/>
    <n v="7"/>
  </r>
  <r>
    <x v="68"/>
    <x v="6"/>
    <x v="2"/>
    <x v="42"/>
    <m/>
    <m/>
    <n v="4"/>
    <m/>
    <m/>
    <m/>
    <m/>
    <m/>
    <n v="4"/>
    <m/>
    <m/>
    <n v="5"/>
    <m/>
    <m/>
    <n v="5"/>
    <m/>
    <m/>
    <s v="Drenthe42805"/>
    <x v="0"/>
    <x v="5"/>
    <n v="197"/>
    <x v="3"/>
    <n v="104"/>
    <x v="0"/>
    <n v="2"/>
    <n v="8"/>
    <n v="18"/>
    <n v="4"/>
    <n v="4.5"/>
  </r>
  <r>
    <x v="69"/>
    <x v="0"/>
    <x v="2"/>
    <x v="37"/>
    <m/>
    <n v="8"/>
    <m/>
    <m/>
    <m/>
    <m/>
    <n v="9"/>
    <m/>
    <m/>
    <n v="10"/>
    <m/>
    <m/>
    <n v="9"/>
    <m/>
    <n v="17"/>
    <m/>
    <m/>
    <s v="Paris-Nice42806"/>
    <x v="1"/>
    <x v="0"/>
    <n v="116"/>
    <x v="5"/>
    <n v="69"/>
    <x v="5"/>
    <n v="4"/>
    <n v="9"/>
    <n v="53"/>
    <n v="5"/>
    <n v="10.6"/>
  </r>
  <r>
    <x v="69"/>
    <x v="0"/>
    <x v="2"/>
    <x v="41"/>
    <m/>
    <m/>
    <m/>
    <n v="6"/>
    <m/>
    <m/>
    <m/>
    <n v="5"/>
    <m/>
    <m/>
    <m/>
    <n v="8"/>
    <m/>
    <n v="12"/>
    <m/>
    <m/>
    <n v="4"/>
    <s v="Tirreno42806"/>
    <x v="1"/>
    <x v="0"/>
    <n v="210"/>
    <x v="1"/>
    <n v="122"/>
    <x v="4"/>
    <n v="4"/>
    <n v="9"/>
    <n v="35"/>
    <n v="5"/>
    <n v="7"/>
  </r>
  <r>
    <x v="69"/>
    <x v="0"/>
    <x v="2"/>
    <x v="0"/>
    <m/>
    <m/>
    <n v="4"/>
    <m/>
    <m/>
    <m/>
    <m/>
    <m/>
    <n v="9"/>
    <m/>
    <m/>
    <m/>
    <n v="7"/>
    <m/>
    <m/>
    <n v="3"/>
    <m/>
    <s v="Fantasy42806"/>
    <x v="0"/>
    <x v="0"/>
    <n v="170"/>
    <x v="0"/>
    <n v="95"/>
    <x v="0"/>
    <n v="1"/>
    <n v="8"/>
    <n v="23"/>
    <n v="4"/>
    <n v="5.75"/>
  </r>
  <r>
    <x v="70"/>
    <x v="1"/>
    <x v="2"/>
    <x v="0"/>
    <m/>
    <n v="10"/>
    <m/>
    <m/>
    <m/>
    <m/>
    <n v="11"/>
    <m/>
    <m/>
    <n v="9"/>
    <m/>
    <m/>
    <n v="16"/>
    <m/>
    <m/>
    <n v="10"/>
    <m/>
    <s v="Fantasy42807"/>
    <x v="0"/>
    <x v="1"/>
    <n v="194"/>
    <x v="3"/>
    <n v="107"/>
    <x v="1"/>
    <n v="1"/>
    <n v="8"/>
    <n v="56"/>
    <n v="5"/>
    <n v="11.2"/>
  </r>
  <r>
    <x v="70"/>
    <x v="1"/>
    <x v="2"/>
    <x v="41"/>
    <m/>
    <m/>
    <m/>
    <n v="6"/>
    <m/>
    <m/>
    <m/>
    <n v="5"/>
    <m/>
    <m/>
    <m/>
    <n v="8"/>
    <m/>
    <n v="12"/>
    <m/>
    <m/>
    <n v="4"/>
    <s v="Tirreno42807"/>
    <x v="1"/>
    <x v="1"/>
    <n v="159"/>
    <x v="0"/>
    <n v="89"/>
    <x v="2"/>
    <n v="4"/>
    <n v="9"/>
    <n v="35"/>
    <n v="5"/>
    <n v="7"/>
  </r>
  <r>
    <x v="71"/>
    <x v="2"/>
    <x v="2"/>
    <x v="43"/>
    <m/>
    <m/>
    <n v="12"/>
    <m/>
    <m/>
    <m/>
    <n v="8"/>
    <m/>
    <m/>
    <m/>
    <n v="14"/>
    <m/>
    <n v="15"/>
    <m/>
    <m/>
    <n v="16"/>
    <m/>
    <s v="Paris - Troyes42808"/>
    <x v="0"/>
    <x v="1"/>
    <n v="173"/>
    <x v="0"/>
    <n v="98"/>
    <x v="0"/>
    <n v="1"/>
    <n v="8"/>
    <n v="65"/>
    <n v="5"/>
    <n v="13"/>
  </r>
  <r>
    <x v="71"/>
    <x v="1"/>
    <x v="2"/>
    <x v="41"/>
    <m/>
    <m/>
    <m/>
    <n v="6"/>
    <m/>
    <m/>
    <m/>
    <n v="5"/>
    <m/>
    <m/>
    <m/>
    <n v="8"/>
    <m/>
    <n v="12"/>
    <m/>
    <m/>
    <n v="4"/>
    <s v="Tirreno42808"/>
    <x v="1"/>
    <x v="3"/>
    <n v="10"/>
    <x v="4"/>
    <n v="9"/>
    <x v="3"/>
    <n v="4"/>
    <n v="9"/>
    <n v="35"/>
    <n v="5"/>
    <n v="7"/>
  </r>
  <r>
    <x v="72"/>
    <x v="3"/>
    <x v="2"/>
    <x v="44"/>
    <m/>
    <m/>
    <n v="13"/>
    <m/>
    <m/>
    <m/>
    <n v="14"/>
    <m/>
    <m/>
    <m/>
    <n v="12"/>
    <m/>
    <m/>
    <n v="16"/>
    <m/>
    <n v="11"/>
    <m/>
    <s v="Nokere42809"/>
    <x v="0"/>
    <x v="5"/>
    <n v="195"/>
    <x v="3"/>
    <n v="105"/>
    <x v="0"/>
    <n v="3"/>
    <n v="9"/>
    <n v="66"/>
    <n v="5"/>
    <n v="13.2"/>
  </r>
  <r>
    <x v="73"/>
    <x v="4"/>
    <x v="2"/>
    <x v="0"/>
    <m/>
    <m/>
    <m/>
    <n v="13"/>
    <m/>
    <m/>
    <m/>
    <m/>
    <n v="15"/>
    <m/>
    <m/>
    <n v="17"/>
    <m/>
    <m/>
    <n v="18"/>
    <m/>
    <n v="8"/>
    <s v="Fantasy42810"/>
    <x v="0"/>
    <x v="1"/>
    <n v="190"/>
    <x v="3"/>
    <n v="105"/>
    <x v="0"/>
    <n v="1"/>
    <n v="8"/>
    <n v="71"/>
    <n v="5"/>
    <n v="14.2"/>
  </r>
  <r>
    <x v="74"/>
    <x v="5"/>
    <x v="2"/>
    <x v="45"/>
    <m/>
    <n v="12"/>
    <m/>
    <m/>
    <m/>
    <m/>
    <n v="8"/>
    <m/>
    <m/>
    <n v="11"/>
    <m/>
    <m/>
    <n v="18"/>
    <m/>
    <m/>
    <n v="16"/>
    <m/>
    <s v="Handzame42811"/>
    <x v="0"/>
    <x v="1"/>
    <n v="196"/>
    <x v="3"/>
    <n v="108"/>
    <x v="1"/>
    <n v="2"/>
    <n v="8"/>
    <n v="65"/>
    <n v="5"/>
    <n v="13"/>
  </r>
  <r>
    <x v="75"/>
    <x v="6"/>
    <x v="2"/>
    <x v="46"/>
    <m/>
    <m/>
    <n v="18"/>
    <m/>
    <m/>
    <m/>
    <m/>
    <n v="18"/>
    <m/>
    <m/>
    <n v="19"/>
    <m/>
    <m/>
    <n v="15"/>
    <m/>
    <n v="7"/>
    <m/>
    <s v="MSR42812"/>
    <x v="0"/>
    <x v="1"/>
    <n v="291"/>
    <x v="1"/>
    <n v="164"/>
    <x v="4"/>
    <n v="6"/>
    <n v="9"/>
    <n v="77"/>
    <n v="5"/>
    <n v="15.4"/>
  </r>
  <r>
    <x v="75"/>
    <x v="6"/>
    <x v="2"/>
    <x v="0"/>
    <m/>
    <m/>
    <m/>
    <n v="5"/>
    <m/>
    <m/>
    <m/>
    <m/>
    <n v="2"/>
    <m/>
    <m/>
    <n v="1"/>
    <m/>
    <m/>
    <n v="3"/>
    <m/>
    <m/>
    <s v="Fantasy42812"/>
    <x v="0"/>
    <x v="1"/>
    <n v="125"/>
    <x v="2"/>
    <n v="67"/>
    <x v="5"/>
    <n v="1"/>
    <n v="8"/>
    <n v="11"/>
    <n v="4"/>
    <n v="2.75"/>
  </r>
  <r>
    <x v="76"/>
    <x v="0"/>
    <x v="2"/>
    <x v="47"/>
    <m/>
    <m/>
    <m/>
    <n v="15"/>
    <m/>
    <m/>
    <m/>
    <m/>
    <n v="15"/>
    <m/>
    <m/>
    <n v="22"/>
    <m/>
    <m/>
    <n v="14"/>
    <m/>
    <n v="10"/>
    <s v="Loire42813"/>
    <x v="0"/>
    <x v="1"/>
    <n v="187"/>
    <x v="3"/>
    <n v="98"/>
    <x v="0"/>
    <n v="2"/>
    <n v="8"/>
    <n v="76"/>
    <n v="5"/>
    <n v="15.2"/>
  </r>
  <r>
    <x v="77"/>
    <x v="1"/>
    <x v="2"/>
    <x v="48"/>
    <m/>
    <m/>
    <n v="6"/>
    <m/>
    <m/>
    <m/>
    <n v="6"/>
    <m/>
    <m/>
    <m/>
    <n v="9"/>
    <m/>
    <n v="12"/>
    <m/>
    <m/>
    <n v="12"/>
    <m/>
    <s v="Catalunya42814"/>
    <x v="1"/>
    <x v="0"/>
    <n v="179"/>
    <x v="3"/>
    <n v="102"/>
    <x v="0"/>
    <n v="4"/>
    <n v="9"/>
    <n v="45"/>
    <n v="5"/>
    <n v="9"/>
  </r>
  <r>
    <x v="77"/>
    <x v="1"/>
    <x v="2"/>
    <x v="0"/>
    <m/>
    <n v="5"/>
    <m/>
    <m/>
    <m/>
    <m/>
    <m/>
    <n v="5"/>
    <m/>
    <m/>
    <n v="9"/>
    <m/>
    <m/>
    <n v="10"/>
    <m/>
    <n v="8"/>
    <m/>
    <s v="Fantasy42814"/>
    <x v="0"/>
    <x v="0"/>
    <n v="132"/>
    <x v="2"/>
    <n v="82"/>
    <x v="2"/>
    <n v="1"/>
    <n v="7"/>
    <n v="37"/>
    <n v="5"/>
    <n v="7.4"/>
  </r>
  <r>
    <x v="78"/>
    <x v="2"/>
    <x v="2"/>
    <x v="0"/>
    <m/>
    <m/>
    <m/>
    <n v="11"/>
    <m/>
    <m/>
    <m/>
    <m/>
    <n v="10"/>
    <m/>
    <m/>
    <n v="14"/>
    <m/>
    <m/>
    <n v="10"/>
    <m/>
    <n v="6"/>
    <s v="Fantasy42815"/>
    <x v="0"/>
    <x v="1"/>
    <n v="167"/>
    <x v="0"/>
    <n v="94"/>
    <x v="0"/>
    <n v="1"/>
    <n v="8"/>
    <n v="51"/>
    <n v="5"/>
    <n v="10.199999999999999"/>
  </r>
  <r>
    <x v="78"/>
    <x v="2"/>
    <x v="2"/>
    <x v="48"/>
    <m/>
    <m/>
    <n v="6"/>
    <m/>
    <m/>
    <m/>
    <n v="6"/>
    <m/>
    <m/>
    <m/>
    <n v="9"/>
    <m/>
    <n v="12"/>
    <m/>
    <m/>
    <n v="12"/>
    <m/>
    <s v="Catalunya42815"/>
    <x v="1"/>
    <x v="6"/>
    <n v="41"/>
    <x v="4"/>
    <n v="40"/>
    <x v="3"/>
    <n v="4"/>
    <n v="9"/>
    <n v="45"/>
    <n v="5"/>
    <n v="9"/>
  </r>
  <r>
    <x v="79"/>
    <x v="3"/>
    <x v="2"/>
    <x v="48"/>
    <m/>
    <m/>
    <n v="6"/>
    <m/>
    <m/>
    <m/>
    <n v="6"/>
    <m/>
    <m/>
    <m/>
    <n v="9"/>
    <m/>
    <n v="12"/>
    <m/>
    <m/>
    <n v="12"/>
    <m/>
    <s v="Catalunya42816"/>
    <x v="1"/>
    <x v="4"/>
    <n v="188"/>
    <x v="3"/>
    <n v="112"/>
    <x v="1"/>
    <n v="4"/>
    <n v="9"/>
    <n v="45"/>
    <n v="5"/>
    <n v="9"/>
  </r>
  <r>
    <x v="79"/>
    <x v="3"/>
    <x v="2"/>
    <x v="49"/>
    <m/>
    <n v="7"/>
    <m/>
    <m/>
    <m/>
    <m/>
    <m/>
    <n v="9"/>
    <m/>
    <m/>
    <n v="8"/>
    <m/>
    <m/>
    <n v="10"/>
    <m/>
    <n v="9"/>
    <m/>
    <s v="DDV42816"/>
    <x v="0"/>
    <x v="2"/>
    <n v="204"/>
    <x v="1"/>
    <n v="121"/>
    <x v="4"/>
    <n v="4"/>
    <n v="9"/>
    <n v="43"/>
    <n v="5"/>
    <n v="8.6"/>
  </r>
  <r>
    <x v="80"/>
    <x v="4"/>
    <x v="2"/>
    <x v="0"/>
    <m/>
    <m/>
    <n v="9"/>
    <m/>
    <m/>
    <m/>
    <m/>
    <n v="13"/>
    <m/>
    <m/>
    <n v="8"/>
    <m/>
    <n v="8"/>
    <m/>
    <m/>
    <n v="11"/>
    <m/>
    <s v="Fantasy42817"/>
    <x v="0"/>
    <x v="1"/>
    <n v="165"/>
    <x v="0"/>
    <n v="92"/>
    <x v="0"/>
    <n v="1"/>
    <n v="8"/>
    <n v="49"/>
    <n v="5"/>
    <n v="9.8000000000000007"/>
  </r>
  <r>
    <x v="80"/>
    <x v="4"/>
    <x v="2"/>
    <x v="48"/>
    <m/>
    <m/>
    <n v="6"/>
    <m/>
    <m/>
    <m/>
    <n v="6"/>
    <m/>
    <m/>
    <m/>
    <n v="9"/>
    <m/>
    <n v="12"/>
    <m/>
    <m/>
    <n v="12"/>
    <m/>
    <s v="Catalunya42817"/>
    <x v="1"/>
    <x v="0"/>
    <n v="195"/>
    <x v="3"/>
    <n v="106"/>
    <x v="1"/>
    <n v="4"/>
    <n v="9"/>
    <n v="45"/>
    <n v="5"/>
    <n v="9"/>
  </r>
  <r>
    <x v="81"/>
    <x v="5"/>
    <x v="2"/>
    <x v="50"/>
    <m/>
    <n v="9"/>
    <m/>
    <m/>
    <m/>
    <m/>
    <m/>
    <n v="8"/>
    <m/>
    <m/>
    <n v="11"/>
    <m/>
    <m/>
    <n v="9"/>
    <m/>
    <n v="9"/>
    <m/>
    <s v="GP E342818"/>
    <x v="0"/>
    <x v="2"/>
    <n v="205"/>
    <x v="1"/>
    <n v="133"/>
    <x v="4"/>
    <n v="5"/>
    <n v="9"/>
    <n v="46"/>
    <n v="5"/>
    <n v="9.1999999999999993"/>
  </r>
  <r>
    <x v="81"/>
    <x v="5"/>
    <x v="2"/>
    <x v="48"/>
    <m/>
    <m/>
    <n v="6"/>
    <m/>
    <m/>
    <m/>
    <n v="6"/>
    <m/>
    <m/>
    <m/>
    <n v="9"/>
    <m/>
    <n v="12"/>
    <m/>
    <m/>
    <n v="12"/>
    <m/>
    <s v="Catalunya42818"/>
    <x v="1"/>
    <x v="4"/>
    <n v="182"/>
    <x v="3"/>
    <n v="99"/>
    <x v="0"/>
    <n v="4"/>
    <n v="9"/>
    <n v="45"/>
    <n v="5"/>
    <n v="9"/>
  </r>
  <r>
    <x v="82"/>
    <x v="6"/>
    <x v="2"/>
    <x v="48"/>
    <m/>
    <m/>
    <n v="6"/>
    <m/>
    <m/>
    <m/>
    <n v="6"/>
    <m/>
    <m/>
    <m/>
    <n v="9"/>
    <m/>
    <n v="12"/>
    <m/>
    <m/>
    <n v="12"/>
    <m/>
    <s v="Catalunya42819"/>
    <x v="1"/>
    <x v="0"/>
    <n v="189"/>
    <x v="3"/>
    <n v="121"/>
    <x v="4"/>
    <n v="4"/>
    <n v="9"/>
    <n v="45"/>
    <n v="5"/>
    <n v="9"/>
  </r>
  <r>
    <x v="82"/>
    <x v="6"/>
    <x v="2"/>
    <x v="0"/>
    <m/>
    <m/>
    <m/>
    <n v="10"/>
    <m/>
    <m/>
    <m/>
    <m/>
    <n v="7"/>
    <m/>
    <m/>
    <n v="7"/>
    <m/>
    <m/>
    <n v="7"/>
    <m/>
    <n v="5"/>
    <s v="Fantasy42819"/>
    <x v="0"/>
    <x v="4"/>
    <n v="169"/>
    <x v="0"/>
    <n v="90"/>
    <x v="2"/>
    <n v="1"/>
    <n v="8"/>
    <n v="36"/>
    <n v="5"/>
    <n v="7.2"/>
  </r>
  <r>
    <x v="83"/>
    <x v="0"/>
    <x v="2"/>
    <x v="51"/>
    <m/>
    <m/>
    <n v="7"/>
    <m/>
    <m/>
    <m/>
    <m/>
    <n v="10"/>
    <m/>
    <m/>
    <m/>
    <n v="15"/>
    <m/>
    <n v="10"/>
    <m/>
    <n v="5"/>
    <m/>
    <s v="Wevelgem42820"/>
    <x v="0"/>
    <x v="5"/>
    <n v="249"/>
    <x v="1"/>
    <n v="140"/>
    <x v="4"/>
    <n v="5"/>
    <n v="9"/>
    <n v="47"/>
    <n v="5"/>
    <n v="9.4"/>
  </r>
  <r>
    <x v="83"/>
    <x v="0"/>
    <x v="2"/>
    <x v="48"/>
    <m/>
    <m/>
    <n v="6"/>
    <m/>
    <m/>
    <m/>
    <n v="6"/>
    <m/>
    <m/>
    <m/>
    <n v="9"/>
    <m/>
    <n v="12"/>
    <m/>
    <m/>
    <n v="12"/>
    <m/>
    <s v="Catalunya42820"/>
    <x v="1"/>
    <x v="0"/>
    <n v="135"/>
    <x v="2"/>
    <n v="79"/>
    <x v="2"/>
    <n v="4"/>
    <n v="9"/>
    <n v="45"/>
    <n v="5"/>
    <n v="9"/>
  </r>
  <r>
    <x v="84"/>
    <x v="1"/>
    <x v="2"/>
    <x v="0"/>
    <m/>
    <m/>
    <n v="15"/>
    <m/>
    <m/>
    <m/>
    <m/>
    <n v="19"/>
    <m/>
    <m/>
    <n v="13"/>
    <m/>
    <n v="14"/>
    <m/>
    <m/>
    <n v="12"/>
    <m/>
    <s v="Fantasy42821"/>
    <x v="0"/>
    <x v="1"/>
    <n v="174"/>
    <x v="0"/>
    <n v="91"/>
    <x v="0"/>
    <n v="1"/>
    <n v="8"/>
    <n v="73"/>
    <n v="5"/>
    <n v="14.6"/>
  </r>
  <r>
    <x v="85"/>
    <x v="2"/>
    <x v="2"/>
    <x v="52"/>
    <m/>
    <m/>
    <m/>
    <n v="7"/>
    <m/>
    <m/>
    <m/>
    <n v="10"/>
    <m/>
    <m/>
    <m/>
    <n v="15"/>
    <m/>
    <n v="19"/>
    <m/>
    <m/>
    <n v="6"/>
    <s v="De Panne42822"/>
    <x v="1"/>
    <x v="2"/>
    <n v="206"/>
    <x v="1"/>
    <n v="108"/>
    <x v="1"/>
    <n v="3"/>
    <n v="8"/>
    <n v="57"/>
    <n v="5"/>
    <n v="11.4"/>
  </r>
  <r>
    <x v="85"/>
    <x v="2"/>
    <x v="2"/>
    <x v="0"/>
    <m/>
    <m/>
    <n v="9"/>
    <m/>
    <m/>
    <m/>
    <n v="6"/>
    <m/>
    <m/>
    <m/>
    <n v="11"/>
    <m/>
    <n v="4"/>
    <m/>
    <m/>
    <n v="6"/>
    <m/>
    <s v="Fantasy42822"/>
    <x v="0"/>
    <x v="1"/>
    <n v="166"/>
    <x v="0"/>
    <n v="88"/>
    <x v="2"/>
    <n v="1"/>
    <n v="8"/>
    <n v="36"/>
    <n v="5"/>
    <n v="7.2"/>
  </r>
  <r>
    <x v="86"/>
    <x v="3"/>
    <x v="2"/>
    <x v="52"/>
    <m/>
    <m/>
    <m/>
    <n v="7"/>
    <m/>
    <m/>
    <m/>
    <n v="10"/>
    <m/>
    <m/>
    <m/>
    <n v="15"/>
    <m/>
    <n v="19"/>
    <m/>
    <m/>
    <n v="6"/>
    <s v="De Panne42823"/>
    <x v="1"/>
    <x v="1"/>
    <n v="193"/>
    <x v="3"/>
    <n v="103"/>
    <x v="0"/>
    <n v="3"/>
    <n v="8"/>
    <n v="57"/>
    <n v="5"/>
    <n v="11.4"/>
  </r>
  <r>
    <x v="86"/>
    <x v="3"/>
    <x v="2"/>
    <x v="0"/>
    <m/>
    <n v="9"/>
    <m/>
    <m/>
    <m/>
    <m/>
    <n v="9"/>
    <m/>
    <m/>
    <n v="5"/>
    <m/>
    <m/>
    <n v="12"/>
    <m/>
    <m/>
    <n v="4"/>
    <m/>
    <s v="Fantasy42823"/>
    <x v="0"/>
    <x v="4"/>
    <n v="144"/>
    <x v="2"/>
    <n v="94"/>
    <x v="0"/>
    <n v="1"/>
    <n v="7"/>
    <n v="39"/>
    <n v="5"/>
    <n v="7.8"/>
  </r>
  <r>
    <x v="87"/>
    <x v="4"/>
    <x v="2"/>
    <x v="52"/>
    <m/>
    <m/>
    <m/>
    <n v="7"/>
    <m/>
    <m/>
    <m/>
    <n v="10"/>
    <m/>
    <m/>
    <m/>
    <n v="15"/>
    <m/>
    <n v="19"/>
    <m/>
    <m/>
    <n v="6"/>
    <s v="De Panne42824"/>
    <x v="1"/>
    <x v="1"/>
    <n v="118"/>
    <x v="5"/>
    <n v="63"/>
    <x v="5"/>
    <n v="3"/>
    <n v="8"/>
    <n v="57"/>
    <n v="5"/>
    <n v="11.4"/>
  </r>
  <r>
    <x v="87"/>
    <x v="4"/>
    <x v="2"/>
    <x v="52"/>
    <m/>
    <m/>
    <m/>
    <n v="7"/>
    <m/>
    <m/>
    <m/>
    <n v="10"/>
    <m/>
    <m/>
    <m/>
    <n v="15"/>
    <m/>
    <n v="19"/>
    <m/>
    <m/>
    <n v="6"/>
    <s v="De Panne42824"/>
    <x v="2"/>
    <x v="3"/>
    <n v="14"/>
    <x v="4"/>
    <n v="13"/>
    <x v="3"/>
    <n v="3"/>
    <n v="8"/>
    <n v="57"/>
    <n v="5"/>
    <n v="11.4"/>
  </r>
  <r>
    <x v="87"/>
    <x v="4"/>
    <x v="2"/>
    <x v="0"/>
    <m/>
    <m/>
    <n v="11"/>
    <m/>
    <m/>
    <m/>
    <n v="7"/>
    <m/>
    <m/>
    <m/>
    <n v="9"/>
    <m/>
    <n v="5"/>
    <m/>
    <m/>
    <n v="8"/>
    <m/>
    <s v="Fantasy42824"/>
    <x v="0"/>
    <x v="1"/>
    <n v="132"/>
    <x v="2"/>
    <n v="73"/>
    <x v="5"/>
    <n v="1"/>
    <n v="8"/>
    <n v="40"/>
    <n v="5"/>
    <n v="8"/>
  </r>
  <r>
    <x v="88"/>
    <x v="5"/>
    <x v="2"/>
    <x v="53"/>
    <m/>
    <m/>
    <n v="17"/>
    <m/>
    <m/>
    <m/>
    <m/>
    <n v="15"/>
    <m/>
    <m/>
    <n v="11"/>
    <m/>
    <m/>
    <n v="16"/>
    <m/>
    <n v="14"/>
    <m/>
    <s v="Vitré42825"/>
    <x v="0"/>
    <x v="1"/>
    <n v="198"/>
    <x v="3"/>
    <n v="111"/>
    <x v="1"/>
    <n v="2"/>
    <n v="8"/>
    <n v="73"/>
    <n v="5"/>
    <n v="14.6"/>
  </r>
  <r>
    <x v="89"/>
    <x v="6"/>
    <x v="3"/>
    <x v="54"/>
    <m/>
    <n v="12"/>
    <m/>
    <m/>
    <m/>
    <m/>
    <n v="9"/>
    <m/>
    <m/>
    <n v="10"/>
    <m/>
    <m/>
    <n v="8"/>
    <m/>
    <m/>
    <n v="14"/>
    <m/>
    <s v="Limburg42826"/>
    <x v="0"/>
    <x v="1"/>
    <n v="218"/>
    <x v="1"/>
    <n v="114"/>
    <x v="1"/>
    <n v="2"/>
    <n v="8"/>
    <n v="53"/>
    <n v="5"/>
    <n v="10.6"/>
  </r>
  <r>
    <x v="90"/>
    <x v="0"/>
    <x v="3"/>
    <x v="55"/>
    <m/>
    <m/>
    <n v="15"/>
    <m/>
    <m/>
    <m/>
    <n v="9"/>
    <m/>
    <m/>
    <m/>
    <n v="17"/>
    <m/>
    <n v="18"/>
    <m/>
    <n v="11"/>
    <m/>
    <m/>
    <s v="RVV42827"/>
    <x v="0"/>
    <x v="2"/>
    <n v="260"/>
    <x v="1"/>
    <n v="158"/>
    <x v="4"/>
    <n v="6"/>
    <n v="9"/>
    <n v="70"/>
    <n v="5"/>
    <n v="14"/>
  </r>
  <r>
    <x v="90"/>
    <x v="0"/>
    <x v="3"/>
    <x v="0"/>
    <m/>
    <m/>
    <m/>
    <m/>
    <m/>
    <m/>
    <m/>
    <m/>
    <m/>
    <n v="3"/>
    <m/>
    <m/>
    <m/>
    <n v="2"/>
    <m/>
    <m/>
    <m/>
    <s v="Fantasy42827"/>
    <x v="0"/>
    <x v="0"/>
    <n v="128"/>
    <x v="2"/>
    <n v="68"/>
    <x v="5"/>
    <n v="1"/>
    <n v="8"/>
    <n v="5"/>
    <n v="2"/>
    <n v="2.5"/>
  </r>
  <r>
    <x v="91"/>
    <x v="1"/>
    <x v="3"/>
    <x v="56"/>
    <m/>
    <m/>
    <n v="9"/>
    <m/>
    <m/>
    <m/>
    <m/>
    <n v="9"/>
    <m/>
    <m/>
    <n v="13"/>
    <m/>
    <m/>
    <n v="18"/>
    <m/>
    <n v="15"/>
    <m/>
    <s v="Pais Vasco42828"/>
    <x v="1"/>
    <x v="0"/>
    <n v="153"/>
    <x v="0"/>
    <n v="84"/>
    <x v="2"/>
    <n v="4"/>
    <n v="9"/>
    <n v="64"/>
    <n v="5"/>
    <n v="12.8"/>
  </r>
  <r>
    <x v="91"/>
    <x v="1"/>
    <x v="3"/>
    <x v="57"/>
    <m/>
    <m/>
    <m/>
    <n v="6"/>
    <m/>
    <m/>
    <m/>
    <m/>
    <n v="10"/>
    <m/>
    <m/>
    <n v="8"/>
    <m/>
    <m/>
    <n v="6"/>
    <m/>
    <n v="3"/>
    <s v="Indurain42828"/>
    <x v="0"/>
    <x v="0"/>
    <n v="186"/>
    <x v="3"/>
    <n v="103"/>
    <x v="0"/>
    <n v="2"/>
    <n v="8"/>
    <n v="33"/>
    <n v="5"/>
    <n v="6.6"/>
  </r>
  <r>
    <x v="92"/>
    <x v="2"/>
    <x v="3"/>
    <x v="56"/>
    <m/>
    <m/>
    <n v="9"/>
    <m/>
    <m/>
    <m/>
    <m/>
    <n v="9"/>
    <m/>
    <m/>
    <n v="13"/>
    <m/>
    <m/>
    <n v="18"/>
    <m/>
    <n v="15"/>
    <m/>
    <s v="Pais Vasco42829"/>
    <x v="1"/>
    <x v="0"/>
    <n v="174"/>
    <x v="0"/>
    <n v="94"/>
    <x v="0"/>
    <n v="4"/>
    <n v="9"/>
    <n v="64"/>
    <n v="5"/>
    <n v="12.8"/>
  </r>
  <r>
    <x v="92"/>
    <x v="2"/>
    <x v="3"/>
    <x v="58"/>
    <m/>
    <n v="9"/>
    <m/>
    <m/>
    <m/>
    <m/>
    <n v="10"/>
    <m/>
    <m/>
    <n v="9"/>
    <m/>
    <m/>
    <n v="15"/>
    <m/>
    <m/>
    <n v="5"/>
    <m/>
    <s v="Rioja42829"/>
    <x v="0"/>
    <x v="0"/>
    <n v="150"/>
    <x v="0"/>
    <n v="80"/>
    <x v="2"/>
    <n v="2"/>
    <n v="8"/>
    <n v="48"/>
    <n v="5"/>
    <n v="9.6"/>
  </r>
  <r>
    <x v="93"/>
    <x v="3"/>
    <x v="3"/>
    <x v="56"/>
    <m/>
    <m/>
    <n v="9"/>
    <m/>
    <m/>
    <m/>
    <m/>
    <n v="9"/>
    <m/>
    <m/>
    <n v="13"/>
    <m/>
    <m/>
    <n v="18"/>
    <m/>
    <n v="15"/>
    <m/>
    <s v="Pais Vasco42830"/>
    <x v="1"/>
    <x v="4"/>
    <n v="161"/>
    <x v="0"/>
    <n v="90"/>
    <x v="2"/>
    <n v="4"/>
    <n v="9"/>
    <n v="64"/>
    <n v="5"/>
    <n v="12.8"/>
  </r>
  <r>
    <x v="93"/>
    <x v="3"/>
    <x v="3"/>
    <x v="59"/>
    <m/>
    <m/>
    <m/>
    <n v="14"/>
    <m/>
    <m/>
    <m/>
    <m/>
    <n v="8"/>
    <m/>
    <n v="10"/>
    <m/>
    <n v="6"/>
    <m/>
    <m/>
    <n v="10"/>
    <m/>
    <s v="Schelde42830"/>
    <x v="0"/>
    <x v="5"/>
    <n v="201"/>
    <x v="1"/>
    <n v="106"/>
    <x v="1"/>
    <n v="4"/>
    <n v="9"/>
    <n v="48"/>
    <n v="5"/>
    <n v="9.6"/>
  </r>
  <r>
    <x v="94"/>
    <x v="4"/>
    <x v="3"/>
    <x v="56"/>
    <m/>
    <m/>
    <n v="9"/>
    <m/>
    <m/>
    <m/>
    <m/>
    <n v="9"/>
    <m/>
    <m/>
    <n v="13"/>
    <m/>
    <m/>
    <n v="18"/>
    <m/>
    <n v="15"/>
    <m/>
    <s v="Pais Vasco42831"/>
    <x v="1"/>
    <x v="0"/>
    <n v="174"/>
    <x v="0"/>
    <n v="95"/>
    <x v="0"/>
    <n v="4"/>
    <n v="9"/>
    <n v="64"/>
    <n v="5"/>
    <n v="12.8"/>
  </r>
  <r>
    <x v="94"/>
    <x v="4"/>
    <x v="3"/>
    <x v="60"/>
    <m/>
    <m/>
    <n v="10"/>
    <m/>
    <m/>
    <m/>
    <m/>
    <m/>
    <n v="10"/>
    <m/>
    <m/>
    <n v="5"/>
    <m/>
    <m/>
    <n v="6"/>
    <m/>
    <n v="9"/>
    <s v="Adria Mobil42831"/>
    <x v="0"/>
    <x v="0"/>
    <n v="183"/>
    <x v="3"/>
    <n v="101"/>
    <x v="0"/>
    <n v="1"/>
    <n v="8"/>
    <n v="40"/>
    <n v="5"/>
    <n v="8"/>
  </r>
  <r>
    <x v="95"/>
    <x v="5"/>
    <x v="3"/>
    <x v="56"/>
    <m/>
    <m/>
    <n v="9"/>
    <m/>
    <m/>
    <m/>
    <m/>
    <n v="9"/>
    <m/>
    <m/>
    <n v="13"/>
    <m/>
    <m/>
    <n v="18"/>
    <m/>
    <n v="15"/>
    <m/>
    <s v="Pais Vasco42832"/>
    <x v="1"/>
    <x v="0"/>
    <n v="138"/>
    <x v="2"/>
    <n v="81"/>
    <x v="2"/>
    <n v="4"/>
    <n v="9"/>
    <n v="64"/>
    <n v="5"/>
    <n v="12.8"/>
  </r>
  <r>
    <x v="95"/>
    <x v="5"/>
    <x v="3"/>
    <x v="61"/>
    <m/>
    <n v="4"/>
    <m/>
    <m/>
    <m/>
    <m/>
    <n v="13"/>
    <m/>
    <m/>
    <m/>
    <n v="6"/>
    <m/>
    <n v="4"/>
    <m/>
    <m/>
    <n v="8"/>
    <m/>
    <s v="Tourangelle42832"/>
    <x v="0"/>
    <x v="1"/>
    <n v="200"/>
    <x v="1"/>
    <n v="107"/>
    <x v="1"/>
    <n v="2"/>
    <n v="8"/>
    <n v="35"/>
    <n v="5"/>
    <n v="7"/>
  </r>
  <r>
    <x v="96"/>
    <x v="6"/>
    <x v="3"/>
    <x v="56"/>
    <m/>
    <m/>
    <n v="9"/>
    <m/>
    <m/>
    <m/>
    <m/>
    <n v="9"/>
    <m/>
    <m/>
    <n v="13"/>
    <m/>
    <m/>
    <n v="18"/>
    <m/>
    <n v="15"/>
    <m/>
    <s v="Pais Vasco42833"/>
    <x v="1"/>
    <x v="3"/>
    <n v="28"/>
    <x v="4"/>
    <n v="27"/>
    <x v="3"/>
    <n v="4"/>
    <n v="9"/>
    <n v="64"/>
    <n v="5"/>
    <n v="12.8"/>
  </r>
  <r>
    <x v="96"/>
    <x v="6"/>
    <x v="3"/>
    <x v="62"/>
    <m/>
    <m/>
    <m/>
    <n v="10"/>
    <m/>
    <m/>
    <m/>
    <m/>
    <n v="5"/>
    <m/>
    <m/>
    <n v="5"/>
    <m/>
    <n v="7"/>
    <m/>
    <n v="6"/>
    <m/>
    <s v="Appennino42833"/>
    <x v="0"/>
    <x v="0"/>
    <n v="199"/>
    <x v="3"/>
    <n v="116"/>
    <x v="1"/>
    <n v="2"/>
    <n v="8"/>
    <n v="33"/>
    <n v="5"/>
    <n v="6.6"/>
  </r>
  <r>
    <x v="97"/>
    <x v="0"/>
    <x v="3"/>
    <x v="63"/>
    <m/>
    <m/>
    <n v="11"/>
    <m/>
    <m/>
    <m/>
    <m/>
    <n v="11"/>
    <m/>
    <m/>
    <n v="10"/>
    <m/>
    <n v="16"/>
    <m/>
    <m/>
    <n v="10"/>
    <m/>
    <s v="Roubaix42834"/>
    <x v="0"/>
    <x v="5"/>
    <n v="257"/>
    <x v="1"/>
    <n v="155"/>
    <x v="4"/>
    <n v="6"/>
    <n v="9"/>
    <n v="58"/>
    <n v="5"/>
    <n v="11.6"/>
  </r>
  <r>
    <x v="97"/>
    <x v="0"/>
    <x v="3"/>
    <x v="0"/>
    <m/>
    <m/>
    <m/>
    <m/>
    <n v="3"/>
    <m/>
    <m/>
    <m/>
    <m/>
    <n v="4"/>
    <m/>
    <m/>
    <m/>
    <n v="2"/>
    <m/>
    <m/>
    <m/>
    <s v="Fantasy42834"/>
    <x v="0"/>
    <x v="1"/>
    <n v="147"/>
    <x v="2"/>
    <n v="78"/>
    <x v="2"/>
    <n v="1"/>
    <n v="8"/>
    <n v="9"/>
    <n v="3"/>
    <n v="3"/>
  </r>
  <r>
    <x v="98"/>
    <x v="1"/>
    <x v="3"/>
    <x v="64"/>
    <m/>
    <n v="7"/>
    <m/>
    <m/>
    <m/>
    <m/>
    <n v="11"/>
    <m/>
    <m/>
    <n v="12"/>
    <m/>
    <m/>
    <n v="19"/>
    <m/>
    <m/>
    <n v="13"/>
    <m/>
    <s v="Primavera42835"/>
    <x v="0"/>
    <x v="0"/>
    <n v="172"/>
    <x v="0"/>
    <n v="98"/>
    <x v="0"/>
    <n v="2"/>
    <n v="8"/>
    <n v="62"/>
    <n v="5"/>
    <n v="12.4"/>
  </r>
  <r>
    <x v="99"/>
    <x v="2"/>
    <x v="3"/>
    <x v="65"/>
    <m/>
    <n v="11"/>
    <m/>
    <m/>
    <m/>
    <m/>
    <n v="11"/>
    <m/>
    <m/>
    <m/>
    <n v="8"/>
    <m/>
    <n v="11"/>
    <m/>
    <m/>
    <n v="10"/>
    <m/>
    <s v="La Sarthe42836"/>
    <x v="1"/>
    <x v="0"/>
    <n v="173"/>
    <x v="0"/>
    <n v="92"/>
    <x v="0"/>
    <n v="2"/>
    <n v="8"/>
    <n v="51"/>
    <n v="5"/>
    <n v="10.199999999999999"/>
  </r>
  <r>
    <x v="99"/>
    <x v="2"/>
    <x v="3"/>
    <x v="66"/>
    <m/>
    <m/>
    <m/>
    <n v="5"/>
    <m/>
    <m/>
    <m/>
    <m/>
    <n v="7"/>
    <m/>
    <m/>
    <n v="6"/>
    <m/>
    <m/>
    <n v="7"/>
    <m/>
    <n v="2"/>
    <s v="Camembert42836"/>
    <x v="0"/>
    <x v="0"/>
    <n v="205"/>
    <x v="1"/>
    <n v="110"/>
    <x v="1"/>
    <n v="2"/>
    <n v="8"/>
    <n v="27"/>
    <n v="5"/>
    <n v="5.4"/>
  </r>
  <r>
    <x v="100"/>
    <x v="3"/>
    <x v="3"/>
    <x v="65"/>
    <m/>
    <n v="11"/>
    <m/>
    <m/>
    <m/>
    <m/>
    <n v="11"/>
    <m/>
    <m/>
    <m/>
    <n v="8"/>
    <m/>
    <n v="11"/>
    <m/>
    <m/>
    <n v="10"/>
    <m/>
    <s v="La Sarthe42837"/>
    <x v="1"/>
    <x v="1"/>
    <n v="100"/>
    <x v="5"/>
    <n v="53"/>
    <x v="3"/>
    <n v="2"/>
    <n v="8"/>
    <n v="51"/>
    <n v="5"/>
    <n v="10.199999999999999"/>
  </r>
  <r>
    <x v="100"/>
    <x v="3"/>
    <x v="3"/>
    <x v="67"/>
    <m/>
    <m/>
    <n v="6"/>
    <m/>
    <m/>
    <m/>
    <m/>
    <n v="11"/>
    <m/>
    <m/>
    <n v="1"/>
    <m/>
    <m/>
    <n v="9"/>
    <m/>
    <n v="6"/>
    <m/>
    <s v="Brabant42837"/>
    <x v="0"/>
    <x v="0"/>
    <n v="205"/>
    <x v="1"/>
    <n v="113"/>
    <x v="1"/>
    <n v="4"/>
    <n v="9"/>
    <n v="33"/>
    <n v="5"/>
    <n v="6.6"/>
  </r>
  <r>
    <x v="100"/>
    <x v="3"/>
    <x v="3"/>
    <x v="65"/>
    <m/>
    <n v="11"/>
    <m/>
    <m/>
    <m/>
    <m/>
    <n v="11"/>
    <m/>
    <m/>
    <m/>
    <n v="8"/>
    <m/>
    <n v="11"/>
    <m/>
    <m/>
    <n v="10"/>
    <m/>
    <s v="La Sarthe42837"/>
    <x v="2"/>
    <x v="3"/>
    <n v="7"/>
    <x v="4"/>
    <n v="6"/>
    <x v="3"/>
    <n v="2"/>
    <n v="8"/>
    <n v="51"/>
    <n v="5"/>
    <n v="10.199999999999999"/>
  </r>
  <r>
    <x v="101"/>
    <x v="4"/>
    <x v="3"/>
    <x v="65"/>
    <m/>
    <n v="11"/>
    <m/>
    <m/>
    <m/>
    <m/>
    <n v="11"/>
    <m/>
    <m/>
    <m/>
    <n v="8"/>
    <m/>
    <n v="11"/>
    <m/>
    <m/>
    <n v="10"/>
    <m/>
    <s v="La Sarthe42838"/>
    <x v="1"/>
    <x v="1"/>
    <n v="190"/>
    <x v="3"/>
    <n v="100"/>
    <x v="0"/>
    <n v="2"/>
    <n v="8"/>
    <n v="51"/>
    <n v="5"/>
    <n v="10.199999999999999"/>
  </r>
  <r>
    <x v="101"/>
    <x v="4"/>
    <x v="3"/>
    <x v="68"/>
    <m/>
    <m/>
    <n v="13"/>
    <m/>
    <m/>
    <m/>
    <m/>
    <n v="13"/>
    <m/>
    <m/>
    <m/>
    <n v="9"/>
    <m/>
    <n v="8"/>
    <m/>
    <m/>
    <n v="4"/>
    <s v="Denain42838"/>
    <x v="0"/>
    <x v="1"/>
    <n v="197"/>
    <x v="3"/>
    <n v="103"/>
    <x v="0"/>
    <n v="2"/>
    <n v="8"/>
    <n v="47"/>
    <n v="5"/>
    <n v="9.4"/>
  </r>
  <r>
    <x v="102"/>
    <x v="5"/>
    <x v="3"/>
    <x v="65"/>
    <m/>
    <n v="11"/>
    <m/>
    <m/>
    <m/>
    <m/>
    <n v="11"/>
    <m/>
    <m/>
    <m/>
    <n v="8"/>
    <m/>
    <n v="11"/>
    <m/>
    <m/>
    <n v="10"/>
    <m/>
    <s v="La Sarthe42839"/>
    <x v="1"/>
    <x v="1"/>
    <n v="171"/>
    <x v="0"/>
    <n v="90"/>
    <x v="2"/>
    <n v="2"/>
    <n v="8"/>
    <n v="51"/>
    <n v="5"/>
    <n v="10.199999999999999"/>
  </r>
  <r>
    <x v="102"/>
    <x v="5"/>
    <x v="3"/>
    <x v="0"/>
    <m/>
    <n v="2"/>
    <m/>
    <m/>
    <m/>
    <m/>
    <n v="11"/>
    <m/>
    <m/>
    <n v="5"/>
    <m/>
    <m/>
    <n v="6"/>
    <m/>
    <m/>
    <n v="9"/>
    <m/>
    <s v="Fantasy42839"/>
    <x v="0"/>
    <x v="1"/>
    <n v="150"/>
    <x v="0"/>
    <n v="80"/>
    <x v="2"/>
    <n v="1"/>
    <n v="7"/>
    <n v="33"/>
    <n v="5"/>
    <n v="6.6"/>
  </r>
  <r>
    <x v="103"/>
    <x v="6"/>
    <x v="3"/>
    <x v="69"/>
    <m/>
    <m/>
    <n v="14"/>
    <m/>
    <m/>
    <m/>
    <m/>
    <n v="13"/>
    <m/>
    <m/>
    <n v="11"/>
    <m/>
    <m/>
    <n v="15"/>
    <m/>
    <m/>
    <n v="6"/>
    <s v="Finistere42840"/>
    <x v="0"/>
    <x v="1"/>
    <n v="194"/>
    <x v="3"/>
    <n v="104"/>
    <x v="0"/>
    <n v="2"/>
    <n v="8"/>
    <n v="59"/>
    <n v="5"/>
    <n v="11.8"/>
  </r>
  <r>
    <x v="104"/>
    <x v="0"/>
    <x v="3"/>
    <x v="70"/>
    <m/>
    <m/>
    <n v="14"/>
    <m/>
    <m/>
    <m/>
    <m/>
    <n v="15"/>
    <m/>
    <m/>
    <n v="13"/>
    <m/>
    <n v="12"/>
    <m/>
    <n v="12"/>
    <m/>
    <m/>
    <s v="Amstel42841"/>
    <x v="0"/>
    <x v="0"/>
    <n v="260"/>
    <x v="1"/>
    <n v="149"/>
    <x v="4"/>
    <n v="5"/>
    <n v="9"/>
    <n v="66"/>
    <n v="5"/>
    <n v="13.2"/>
  </r>
  <r>
    <x v="105"/>
    <x v="1"/>
    <x v="3"/>
    <x v="71"/>
    <m/>
    <m/>
    <m/>
    <n v="6"/>
    <m/>
    <m/>
    <m/>
    <m/>
    <n v="8"/>
    <m/>
    <m/>
    <n v="9"/>
    <m/>
    <n v="10"/>
    <m/>
    <m/>
    <n v="9"/>
    <s v="Trentino42842"/>
    <x v="1"/>
    <x v="0"/>
    <n v="143"/>
    <x v="2"/>
    <n v="84"/>
    <x v="2"/>
    <n v="3"/>
    <n v="8"/>
    <n v="42"/>
    <n v="5"/>
    <n v="8.4"/>
  </r>
  <r>
    <x v="105"/>
    <x v="1"/>
    <x v="3"/>
    <x v="72"/>
    <m/>
    <m/>
    <n v="6"/>
    <m/>
    <m/>
    <m/>
    <m/>
    <n v="4"/>
    <m/>
    <m/>
    <n v="5"/>
    <m/>
    <n v="6"/>
    <m/>
    <m/>
    <n v="6"/>
    <m/>
    <s v="Tro Bro Leon42842"/>
    <x v="0"/>
    <x v="5"/>
    <n v="203"/>
    <x v="1"/>
    <n v="113"/>
    <x v="1"/>
    <n v="2"/>
    <n v="8"/>
    <n v="27"/>
    <n v="5"/>
    <n v="5.4"/>
  </r>
  <r>
    <x v="106"/>
    <x v="2"/>
    <x v="3"/>
    <x v="0"/>
    <m/>
    <n v="8"/>
    <m/>
    <m/>
    <m/>
    <m/>
    <n v="7"/>
    <m/>
    <m/>
    <n v="9"/>
    <m/>
    <m/>
    <n v="14"/>
    <m/>
    <m/>
    <n v="9"/>
    <m/>
    <s v="Fantasy42843"/>
    <x v="0"/>
    <x v="1"/>
    <n v="197"/>
    <x v="3"/>
    <n v="103"/>
    <x v="0"/>
    <n v="1"/>
    <n v="8"/>
    <n v="47"/>
    <n v="5"/>
    <n v="9.4"/>
  </r>
  <r>
    <x v="106"/>
    <x v="2"/>
    <x v="3"/>
    <x v="71"/>
    <m/>
    <m/>
    <m/>
    <n v="6"/>
    <m/>
    <m/>
    <m/>
    <m/>
    <n v="8"/>
    <m/>
    <m/>
    <n v="9"/>
    <m/>
    <n v="10"/>
    <m/>
    <m/>
    <n v="9"/>
    <s v="Trentino42843"/>
    <x v="1"/>
    <x v="0"/>
    <n v="196"/>
    <x v="3"/>
    <n v="112"/>
    <x v="1"/>
    <n v="3"/>
    <n v="8"/>
    <n v="42"/>
    <n v="5"/>
    <n v="8.4"/>
  </r>
  <r>
    <x v="107"/>
    <x v="3"/>
    <x v="3"/>
    <x v="71"/>
    <m/>
    <m/>
    <m/>
    <n v="6"/>
    <m/>
    <m/>
    <m/>
    <m/>
    <n v="8"/>
    <m/>
    <m/>
    <n v="9"/>
    <m/>
    <n v="10"/>
    <m/>
    <m/>
    <n v="9"/>
    <s v="Trentino42844"/>
    <x v="1"/>
    <x v="4"/>
    <n v="143"/>
    <x v="2"/>
    <n v="76"/>
    <x v="2"/>
    <n v="3"/>
    <n v="8"/>
    <n v="42"/>
    <n v="5"/>
    <n v="8.4"/>
  </r>
  <r>
    <x v="107"/>
    <x v="3"/>
    <x v="3"/>
    <x v="73"/>
    <m/>
    <m/>
    <n v="7"/>
    <m/>
    <m/>
    <m/>
    <m/>
    <n v="10"/>
    <m/>
    <m/>
    <n v="8"/>
    <m/>
    <m/>
    <n v="7"/>
    <m/>
    <n v="9"/>
    <m/>
    <s v="Wallonne42844"/>
    <x v="0"/>
    <x v="0"/>
    <n v="201"/>
    <x v="1"/>
    <n v="115"/>
    <x v="1"/>
    <n v="5"/>
    <n v="9"/>
    <n v="41"/>
    <n v="5"/>
    <n v="8.1999999999999993"/>
  </r>
  <r>
    <x v="108"/>
    <x v="4"/>
    <x v="3"/>
    <x v="0"/>
    <m/>
    <m/>
    <n v="8"/>
    <m/>
    <m/>
    <m/>
    <m/>
    <n v="8"/>
    <m/>
    <m/>
    <n v="9"/>
    <m/>
    <m/>
    <n v="8"/>
    <m/>
    <n v="13"/>
    <m/>
    <s v="Fantasy42845"/>
    <x v="0"/>
    <x v="1"/>
    <n v="174"/>
    <x v="0"/>
    <n v="91"/>
    <x v="0"/>
    <n v="1"/>
    <n v="7"/>
    <n v="46"/>
    <n v="5"/>
    <n v="9.1999999999999993"/>
  </r>
  <r>
    <x v="108"/>
    <x v="4"/>
    <x v="3"/>
    <x v="71"/>
    <m/>
    <m/>
    <m/>
    <n v="6"/>
    <m/>
    <m/>
    <m/>
    <m/>
    <n v="8"/>
    <m/>
    <m/>
    <n v="9"/>
    <m/>
    <n v="10"/>
    <m/>
    <m/>
    <n v="9"/>
    <s v="Trentino42845"/>
    <x v="1"/>
    <x v="0"/>
    <n v="164"/>
    <x v="0"/>
    <n v="89"/>
    <x v="2"/>
    <n v="3"/>
    <n v="8"/>
    <n v="42"/>
    <n v="5"/>
    <n v="8.4"/>
  </r>
  <r>
    <x v="109"/>
    <x v="5"/>
    <x v="3"/>
    <x v="71"/>
    <m/>
    <m/>
    <m/>
    <n v="6"/>
    <m/>
    <m/>
    <m/>
    <m/>
    <n v="8"/>
    <m/>
    <m/>
    <n v="9"/>
    <m/>
    <n v="10"/>
    <m/>
    <m/>
    <n v="9"/>
    <s v="Trentino42846"/>
    <x v="1"/>
    <x v="4"/>
    <n v="199"/>
    <x v="3"/>
    <n v="130"/>
    <x v="4"/>
    <n v="3"/>
    <n v="8"/>
    <n v="42"/>
    <n v="5"/>
    <n v="8.4"/>
  </r>
  <r>
    <x v="109"/>
    <x v="5"/>
    <x v="3"/>
    <x v="0"/>
    <m/>
    <n v="5"/>
    <m/>
    <m/>
    <m/>
    <m/>
    <n v="6"/>
    <m/>
    <m/>
    <n v="7"/>
    <m/>
    <m/>
    <n v="5"/>
    <m/>
    <m/>
    <n v="7"/>
    <m/>
    <s v="Fantasy42846"/>
    <x v="0"/>
    <x v="0"/>
    <n v="165"/>
    <x v="0"/>
    <n v="100"/>
    <x v="0"/>
    <n v="1"/>
    <n v="8"/>
    <n v="30"/>
    <n v="5"/>
    <n v="6"/>
  </r>
  <r>
    <x v="110"/>
    <x v="6"/>
    <x v="3"/>
    <x v="0"/>
    <m/>
    <m/>
    <n v="15"/>
    <m/>
    <m/>
    <m/>
    <m/>
    <n v="8"/>
    <m/>
    <m/>
    <n v="9"/>
    <m/>
    <n v="7"/>
    <m/>
    <m/>
    <n v="14"/>
    <m/>
    <s v="Fantasy42847"/>
    <x v="0"/>
    <x v="1"/>
    <n v="152"/>
    <x v="0"/>
    <n v="82"/>
    <x v="2"/>
    <n v="1"/>
    <n v="8"/>
    <n v="53"/>
    <n v="5"/>
    <n v="10.6"/>
  </r>
  <r>
    <x v="111"/>
    <x v="0"/>
    <x v="3"/>
    <x v="74"/>
    <m/>
    <m/>
    <n v="8"/>
    <m/>
    <m/>
    <m/>
    <n v="11"/>
    <m/>
    <m/>
    <m/>
    <n v="15"/>
    <m/>
    <n v="16"/>
    <m/>
    <n v="16"/>
    <m/>
    <m/>
    <s v="LBL42848"/>
    <x v="0"/>
    <x v="0"/>
    <n v="258"/>
    <x v="1"/>
    <n v="160"/>
    <x v="4"/>
    <n v="6"/>
    <n v="9"/>
    <n v="66"/>
    <n v="5"/>
    <n v="13.2"/>
  </r>
  <r>
    <x v="112"/>
    <x v="1"/>
    <x v="3"/>
    <x v="0"/>
    <m/>
    <m/>
    <n v="12"/>
    <m/>
    <m/>
    <m/>
    <m/>
    <n v="10"/>
    <m/>
    <m/>
    <n v="12"/>
    <m/>
    <m/>
    <n v="16"/>
    <m/>
    <n v="20"/>
    <m/>
    <s v="Fantasy42849"/>
    <x v="0"/>
    <x v="1"/>
    <n v="173"/>
    <x v="0"/>
    <n v="91"/>
    <x v="0"/>
    <n v="1"/>
    <n v="8"/>
    <n v="70"/>
    <n v="5"/>
    <n v="14"/>
  </r>
  <r>
    <x v="113"/>
    <x v="2"/>
    <x v="3"/>
    <x v="75"/>
    <m/>
    <n v="10"/>
    <m/>
    <m/>
    <m/>
    <m/>
    <n v="9"/>
    <m/>
    <m/>
    <n v="10"/>
    <m/>
    <m/>
    <n v="14"/>
    <m/>
    <m/>
    <n v="16"/>
    <m/>
    <s v="Romandie42850"/>
    <x v="1"/>
    <x v="3"/>
    <n v="5"/>
    <x v="4"/>
    <n v="4"/>
    <x v="3"/>
    <n v="4"/>
    <n v="9"/>
    <n v="59"/>
    <n v="5"/>
    <n v="11.8"/>
  </r>
  <r>
    <x v="113"/>
    <x v="2"/>
    <x v="3"/>
    <x v="0"/>
    <m/>
    <m/>
    <n v="9"/>
    <m/>
    <m/>
    <m/>
    <m/>
    <n v="4"/>
    <m/>
    <m/>
    <n v="11"/>
    <m/>
    <m/>
    <n v="13"/>
    <m/>
    <m/>
    <n v="2"/>
    <s v="Fantasy42850"/>
    <x v="0"/>
    <x v="0"/>
    <n v="154"/>
    <x v="0"/>
    <n v="86"/>
    <x v="2"/>
    <n v="1"/>
    <n v="8"/>
    <n v="39"/>
    <n v="5"/>
    <n v="7.8"/>
  </r>
  <r>
    <x v="114"/>
    <x v="3"/>
    <x v="3"/>
    <x v="75"/>
    <m/>
    <n v="10"/>
    <m/>
    <m/>
    <m/>
    <m/>
    <n v="9"/>
    <m/>
    <m/>
    <n v="10"/>
    <m/>
    <m/>
    <n v="14"/>
    <m/>
    <m/>
    <n v="16"/>
    <m/>
    <s v="Romandie42851"/>
    <x v="1"/>
    <x v="4"/>
    <n v="171"/>
    <x v="0"/>
    <n v="99"/>
    <x v="0"/>
    <n v="4"/>
    <n v="9"/>
    <n v="59"/>
    <n v="5"/>
    <n v="11.8"/>
  </r>
  <r>
    <x v="114"/>
    <x v="3"/>
    <x v="3"/>
    <x v="0"/>
    <m/>
    <m/>
    <n v="10"/>
    <m/>
    <m/>
    <m/>
    <m/>
    <n v="12"/>
    <m/>
    <m/>
    <n v="9"/>
    <m/>
    <n v="9"/>
    <m/>
    <n v="8"/>
    <m/>
    <m/>
    <s v="Fantasy42851"/>
    <x v="0"/>
    <x v="1"/>
    <n v="159"/>
    <x v="0"/>
    <n v="84"/>
    <x v="2"/>
    <n v="1"/>
    <n v="8"/>
    <n v="48"/>
    <n v="5"/>
    <n v="9.6"/>
  </r>
  <r>
    <x v="115"/>
    <x v="4"/>
    <x v="3"/>
    <x v="75"/>
    <m/>
    <n v="10"/>
    <m/>
    <m/>
    <m/>
    <m/>
    <n v="9"/>
    <m/>
    <m/>
    <n v="10"/>
    <m/>
    <m/>
    <n v="14"/>
    <m/>
    <m/>
    <n v="16"/>
    <m/>
    <s v="Romandie42852"/>
    <x v="1"/>
    <x v="4"/>
    <n v="160"/>
    <x v="0"/>
    <n v="87"/>
    <x v="2"/>
    <n v="4"/>
    <n v="9"/>
    <n v="59"/>
    <n v="5"/>
    <n v="11.8"/>
  </r>
  <r>
    <x v="115"/>
    <x v="4"/>
    <x v="3"/>
    <x v="0"/>
    <m/>
    <m/>
    <n v="7"/>
    <m/>
    <m/>
    <m/>
    <m/>
    <n v="10"/>
    <m/>
    <m/>
    <m/>
    <n v="10"/>
    <m/>
    <m/>
    <n v="3"/>
    <m/>
    <n v="5"/>
    <s v="Fantasy42852"/>
    <x v="0"/>
    <x v="4"/>
    <n v="148"/>
    <x v="2"/>
    <n v="86"/>
    <x v="2"/>
    <n v="1"/>
    <n v="8"/>
    <n v="35"/>
    <n v="5"/>
    <n v="7"/>
  </r>
  <r>
    <x v="116"/>
    <x v="5"/>
    <x v="3"/>
    <x v="75"/>
    <m/>
    <n v="10"/>
    <m/>
    <m/>
    <m/>
    <m/>
    <n v="9"/>
    <m/>
    <m/>
    <n v="10"/>
    <m/>
    <m/>
    <n v="14"/>
    <m/>
    <m/>
    <n v="16"/>
    <m/>
    <s v="Romandie42853"/>
    <x v="1"/>
    <x v="0"/>
    <n v="187"/>
    <x v="3"/>
    <n v="99"/>
    <x v="0"/>
    <n v="4"/>
    <n v="9"/>
    <n v="59"/>
    <n v="5"/>
    <n v="11.8"/>
  </r>
  <r>
    <x v="116"/>
    <x v="5"/>
    <x v="3"/>
    <x v="0"/>
    <m/>
    <m/>
    <n v="9"/>
    <m/>
    <m/>
    <m/>
    <m/>
    <n v="8"/>
    <m/>
    <m/>
    <n v="11"/>
    <m/>
    <m/>
    <m/>
    <n v="5"/>
    <m/>
    <n v="10"/>
    <s v="Fantasy42853"/>
    <x v="0"/>
    <x v="1"/>
    <n v="156"/>
    <x v="0"/>
    <n v="86"/>
    <x v="2"/>
    <n v="1"/>
    <n v="8"/>
    <n v="43"/>
    <n v="5"/>
    <n v="8.6"/>
  </r>
  <r>
    <x v="117"/>
    <x v="6"/>
    <x v="3"/>
    <x v="75"/>
    <m/>
    <n v="10"/>
    <m/>
    <m/>
    <m/>
    <m/>
    <n v="9"/>
    <m/>
    <m/>
    <n v="10"/>
    <m/>
    <m/>
    <n v="14"/>
    <m/>
    <m/>
    <n v="16"/>
    <m/>
    <s v="Romandie42854"/>
    <x v="1"/>
    <x v="4"/>
    <n v="163"/>
    <x v="0"/>
    <n v="93"/>
    <x v="0"/>
    <n v="4"/>
    <n v="9"/>
    <n v="59"/>
    <n v="5"/>
    <n v="11.8"/>
  </r>
  <r>
    <x v="117"/>
    <x v="6"/>
    <x v="3"/>
    <x v="0"/>
    <m/>
    <m/>
    <m/>
    <n v="11"/>
    <m/>
    <m/>
    <m/>
    <m/>
    <n v="8"/>
    <m/>
    <m/>
    <n v="6"/>
    <m/>
    <n v="3"/>
    <m/>
    <m/>
    <n v="1"/>
    <s v="Fantasy42854"/>
    <x v="0"/>
    <x v="0"/>
    <n v="168"/>
    <x v="0"/>
    <n v="97"/>
    <x v="0"/>
    <n v="1"/>
    <n v="8"/>
    <n v="29"/>
    <n v="5"/>
    <n v="5.8"/>
  </r>
  <r>
    <x v="118"/>
    <x v="0"/>
    <x v="3"/>
    <x v="75"/>
    <m/>
    <n v="10"/>
    <m/>
    <m/>
    <m/>
    <m/>
    <n v="9"/>
    <m/>
    <m/>
    <n v="10"/>
    <m/>
    <m/>
    <n v="14"/>
    <m/>
    <m/>
    <n v="16"/>
    <m/>
    <s v="Romandie42855"/>
    <x v="1"/>
    <x v="3"/>
    <n v="18"/>
    <x v="4"/>
    <n v="17"/>
    <x v="3"/>
    <n v="4"/>
    <n v="9"/>
    <n v="59"/>
    <n v="5"/>
    <n v="11.8"/>
  </r>
  <r>
    <x v="118"/>
    <x v="0"/>
    <x v="3"/>
    <x v="0"/>
    <m/>
    <m/>
    <n v="3"/>
    <m/>
    <m/>
    <m/>
    <m/>
    <n v="3"/>
    <m/>
    <m/>
    <n v="7"/>
    <m/>
    <m/>
    <n v="6"/>
    <m/>
    <m/>
    <n v="4"/>
    <s v="Fantasy42855"/>
    <x v="0"/>
    <x v="0"/>
    <n v="184"/>
    <x v="3"/>
    <n v="104"/>
    <x v="0"/>
    <n v="1"/>
    <n v="8"/>
    <n v="23"/>
    <n v="5"/>
    <n v="4.5999999999999996"/>
  </r>
  <r>
    <x v="119"/>
    <x v="1"/>
    <x v="4"/>
    <x v="76"/>
    <m/>
    <m/>
    <n v="9"/>
    <m/>
    <m/>
    <m/>
    <m/>
    <n v="20"/>
    <m/>
    <m/>
    <n v="13"/>
    <m/>
    <m/>
    <n v="17"/>
    <m/>
    <n v="11"/>
    <m/>
    <s v="Frankfurt42856"/>
    <x v="0"/>
    <x v="0"/>
    <n v="216"/>
    <x v="1"/>
    <n v="127"/>
    <x v="4"/>
    <n v="4"/>
    <n v="9"/>
    <n v="70"/>
    <n v="5"/>
    <n v="14"/>
  </r>
  <r>
    <x v="120"/>
    <x v="2"/>
    <x v="4"/>
    <x v="0"/>
    <m/>
    <m/>
    <m/>
    <n v="13"/>
    <m/>
    <m/>
    <m/>
    <m/>
    <n v="13"/>
    <m/>
    <m/>
    <n v="20"/>
    <m/>
    <n v="19"/>
    <m/>
    <m/>
    <n v="9"/>
    <s v="Fantasy42857"/>
    <x v="0"/>
    <x v="1"/>
    <n v="171"/>
    <x v="0"/>
    <n v="88"/>
    <x v="2"/>
    <n v="1"/>
    <n v="7"/>
    <n v="74"/>
    <n v="5"/>
    <n v="14.8"/>
  </r>
  <r>
    <x v="121"/>
    <x v="3"/>
    <x v="4"/>
    <x v="0"/>
    <m/>
    <m/>
    <n v="9"/>
    <m/>
    <m/>
    <m/>
    <m/>
    <n v="11"/>
    <m/>
    <m/>
    <n v="16"/>
    <m/>
    <m/>
    <n v="12"/>
    <m/>
    <n v="8"/>
    <m/>
    <s v="Fantasy42858"/>
    <x v="0"/>
    <x v="4"/>
    <n v="182"/>
    <x v="3"/>
    <n v="115"/>
    <x v="1"/>
    <n v="1"/>
    <n v="8"/>
    <n v="56"/>
    <n v="5"/>
    <n v="11.2"/>
  </r>
  <r>
    <x v="122"/>
    <x v="4"/>
    <x v="4"/>
    <x v="0"/>
    <m/>
    <n v="12"/>
    <m/>
    <m/>
    <m/>
    <m/>
    <n v="7"/>
    <m/>
    <m/>
    <m/>
    <n v="9"/>
    <m/>
    <n v="10"/>
    <m/>
    <m/>
    <n v="10"/>
    <m/>
    <s v="Fantasy42859"/>
    <x v="0"/>
    <x v="1"/>
    <n v="163"/>
    <x v="0"/>
    <n v="85"/>
    <x v="2"/>
    <n v="1"/>
    <n v="8"/>
    <n v="48"/>
    <n v="5"/>
    <n v="9.6"/>
  </r>
  <r>
    <x v="122"/>
    <x v="4"/>
    <x v="4"/>
    <x v="77"/>
    <m/>
    <m/>
    <n v="5"/>
    <m/>
    <m/>
    <m/>
    <m/>
    <n v="2"/>
    <m/>
    <m/>
    <m/>
    <n v="4"/>
    <m/>
    <m/>
    <n v="8"/>
    <m/>
    <m/>
    <s v="Madrid42859"/>
    <x v="1"/>
    <x v="4"/>
    <n v="145"/>
    <x v="2"/>
    <n v="90"/>
    <x v="2"/>
    <n v="2"/>
    <n v="8"/>
    <n v="19"/>
    <n v="4"/>
    <n v="4.75"/>
  </r>
  <r>
    <x v="123"/>
    <x v="5"/>
    <x v="4"/>
    <x v="78"/>
    <m/>
    <n v="10"/>
    <m/>
    <m/>
    <m/>
    <m/>
    <n v="9"/>
    <m/>
    <m/>
    <m/>
    <n v="12"/>
    <m/>
    <n v="13"/>
    <m/>
    <m/>
    <n v="11"/>
    <m/>
    <s v="Giro42860"/>
    <x v="1"/>
    <x v="1"/>
    <n v="203"/>
    <x v="1"/>
    <n v="106"/>
    <x v="1"/>
    <n v="5"/>
    <n v="9"/>
    <n v="55"/>
    <n v="5"/>
    <n v="11"/>
  </r>
  <r>
    <x v="123"/>
    <x v="5"/>
    <x v="4"/>
    <x v="0"/>
    <m/>
    <m/>
    <m/>
    <n v="5"/>
    <m/>
    <m/>
    <m/>
    <m/>
    <n v="4"/>
    <m/>
    <m/>
    <m/>
    <n v="3"/>
    <m/>
    <n v="8"/>
    <m/>
    <m/>
    <s v="Fantasy42860"/>
    <x v="0"/>
    <x v="4"/>
    <n v="152"/>
    <x v="0"/>
    <n v="82"/>
    <x v="2"/>
    <n v="1"/>
    <n v="8"/>
    <n v="20"/>
    <n v="4"/>
    <n v="5"/>
  </r>
  <r>
    <x v="123"/>
    <x v="5"/>
    <x v="4"/>
    <x v="77"/>
    <m/>
    <m/>
    <n v="5"/>
    <m/>
    <m/>
    <m/>
    <m/>
    <n v="2"/>
    <m/>
    <m/>
    <m/>
    <n v="4"/>
    <m/>
    <m/>
    <n v="8"/>
    <m/>
    <m/>
    <s v="Madrid42860"/>
    <x v="1"/>
    <x v="0"/>
    <n v="148"/>
    <x v="2"/>
    <n v="89"/>
    <x v="2"/>
    <n v="2"/>
    <n v="8"/>
    <n v="19"/>
    <n v="4"/>
    <n v="4.75"/>
  </r>
  <r>
    <x v="124"/>
    <x v="6"/>
    <x v="4"/>
    <x v="78"/>
    <m/>
    <n v="10"/>
    <m/>
    <m/>
    <m/>
    <m/>
    <n v="9"/>
    <m/>
    <m/>
    <m/>
    <n v="12"/>
    <m/>
    <n v="13"/>
    <m/>
    <m/>
    <n v="11"/>
    <m/>
    <s v="Giro42861"/>
    <x v="1"/>
    <x v="0"/>
    <n v="208"/>
    <x v="1"/>
    <n v="111"/>
    <x v="1"/>
    <n v="5"/>
    <n v="9"/>
    <n v="55"/>
    <n v="5"/>
    <n v="11"/>
  </r>
  <r>
    <x v="124"/>
    <x v="6"/>
    <x v="4"/>
    <x v="0"/>
    <m/>
    <m/>
    <m/>
    <n v="7"/>
    <m/>
    <m/>
    <m/>
    <m/>
    <n v="7"/>
    <m/>
    <m/>
    <n v="4"/>
    <m/>
    <m/>
    <n v="11"/>
    <m/>
    <m/>
    <s v="Fantasy42861"/>
    <x v="0"/>
    <x v="1"/>
    <n v="162"/>
    <x v="0"/>
    <n v="87"/>
    <x v="2"/>
    <n v="1"/>
    <n v="8"/>
    <n v="29"/>
    <n v="4"/>
    <n v="7.25"/>
  </r>
  <r>
    <x v="124"/>
    <x v="6"/>
    <x v="4"/>
    <x v="77"/>
    <m/>
    <m/>
    <n v="5"/>
    <m/>
    <m/>
    <m/>
    <m/>
    <n v="2"/>
    <m/>
    <m/>
    <m/>
    <n v="4"/>
    <m/>
    <m/>
    <n v="8"/>
    <m/>
    <m/>
    <s v="Madrid42861"/>
    <x v="1"/>
    <x v="1"/>
    <n v="100"/>
    <x v="5"/>
    <n v="57"/>
    <x v="3"/>
    <n v="2"/>
    <n v="8"/>
    <n v="19"/>
    <n v="4"/>
    <n v="4.75"/>
  </r>
  <r>
    <x v="125"/>
    <x v="0"/>
    <x v="4"/>
    <x v="78"/>
    <m/>
    <n v="10"/>
    <m/>
    <m/>
    <m/>
    <m/>
    <n v="9"/>
    <m/>
    <m/>
    <m/>
    <n v="12"/>
    <m/>
    <n v="13"/>
    <m/>
    <m/>
    <n v="11"/>
    <m/>
    <s v="Giro42862"/>
    <x v="1"/>
    <x v="1"/>
    <n v="148"/>
    <x v="2"/>
    <n v="79"/>
    <x v="2"/>
    <n v="5"/>
    <n v="9"/>
    <n v="55"/>
    <n v="5"/>
    <n v="11"/>
  </r>
  <r>
    <x v="125"/>
    <x v="0"/>
    <x v="4"/>
    <x v="79"/>
    <m/>
    <m/>
    <n v="8"/>
    <m/>
    <m/>
    <m/>
    <m/>
    <n v="10"/>
    <m/>
    <m/>
    <m/>
    <n v="7"/>
    <m/>
    <m/>
    <n v="11"/>
    <m/>
    <m/>
    <s v="Lugano42862"/>
    <x v="0"/>
    <x v="0"/>
    <n v="184"/>
    <x v="3"/>
    <n v="104"/>
    <x v="0"/>
    <n v="3"/>
    <n v="8"/>
    <n v="36"/>
    <n v="4"/>
    <n v="9"/>
  </r>
  <r>
    <x v="126"/>
    <x v="1"/>
    <x v="4"/>
    <x v="78"/>
    <m/>
    <n v="10"/>
    <m/>
    <m/>
    <m/>
    <m/>
    <n v="9"/>
    <m/>
    <m/>
    <m/>
    <n v="12"/>
    <m/>
    <n v="13"/>
    <m/>
    <m/>
    <n v="11"/>
    <m/>
    <s v="Giro42863"/>
    <x v="1"/>
    <x v="7"/>
    <s v="Repos"/>
    <x v="6"/>
    <s v="Repos"/>
    <x v="6"/>
    <n v="5"/>
    <n v="9"/>
    <n v="55"/>
    <n v="5"/>
    <n v="11"/>
  </r>
  <r>
    <x v="126"/>
    <x v="1"/>
    <x v="4"/>
    <x v="80"/>
    <m/>
    <m/>
    <m/>
    <n v="4"/>
    <m/>
    <m/>
    <m/>
    <m/>
    <n v="7"/>
    <m/>
    <m/>
    <m/>
    <m/>
    <n v="12"/>
    <m/>
    <n v="4"/>
    <m/>
    <s v="Dunkerque42863"/>
    <x v="1"/>
    <x v="5"/>
    <n v="189"/>
    <x v="3"/>
    <n v="98"/>
    <x v="0"/>
    <n v="3"/>
    <n v="8"/>
    <n v="27"/>
    <n v="4"/>
    <n v="6.75"/>
  </r>
  <r>
    <x v="126"/>
    <x v="1"/>
    <x v="4"/>
    <x v="0"/>
    <m/>
    <m/>
    <n v="8"/>
    <m/>
    <m/>
    <m/>
    <m/>
    <n v="0"/>
    <m/>
    <m/>
    <m/>
    <n v="9"/>
    <m/>
    <m/>
    <n v="4"/>
    <m/>
    <m/>
    <s v="Fantasy42863"/>
    <x v="0"/>
    <x v="1"/>
    <n v="166"/>
    <x v="0"/>
    <n v="90"/>
    <x v="2"/>
    <n v="2"/>
    <n v="8"/>
    <n v="21"/>
    <n v="4"/>
    <n v="5.25"/>
  </r>
  <r>
    <x v="127"/>
    <x v="2"/>
    <x v="4"/>
    <x v="78"/>
    <m/>
    <n v="10"/>
    <m/>
    <m/>
    <m/>
    <m/>
    <n v="9"/>
    <m/>
    <m/>
    <m/>
    <n v="12"/>
    <m/>
    <n v="13"/>
    <m/>
    <m/>
    <n v="11"/>
    <m/>
    <s v="Giro42864"/>
    <x v="1"/>
    <x v="4"/>
    <n v="181"/>
    <x v="3"/>
    <n v="99"/>
    <x v="0"/>
    <n v="5"/>
    <n v="9"/>
    <n v="55"/>
    <n v="5"/>
    <n v="11"/>
  </r>
  <r>
    <x v="127"/>
    <x v="2"/>
    <x v="4"/>
    <x v="80"/>
    <m/>
    <m/>
    <m/>
    <n v="4"/>
    <m/>
    <m/>
    <m/>
    <m/>
    <n v="7"/>
    <m/>
    <m/>
    <m/>
    <m/>
    <n v="12"/>
    <m/>
    <n v="4"/>
    <m/>
    <s v="Dunkerque42864"/>
    <x v="1"/>
    <x v="1"/>
    <n v="169"/>
    <x v="0"/>
    <n v="91"/>
    <x v="0"/>
    <n v="3"/>
    <n v="8"/>
    <n v="27"/>
    <n v="4"/>
    <n v="6.75"/>
  </r>
  <r>
    <x v="127"/>
    <x v="2"/>
    <x v="4"/>
    <x v="0"/>
    <m/>
    <m/>
    <n v="5"/>
    <m/>
    <m/>
    <m/>
    <m/>
    <n v="4"/>
    <m/>
    <m/>
    <m/>
    <n v="7"/>
    <m/>
    <m/>
    <n v="5"/>
    <m/>
    <m/>
    <s v="Fantasy42864"/>
    <x v="0"/>
    <x v="4"/>
    <n v="194"/>
    <x v="3"/>
    <n v="114"/>
    <x v="1"/>
    <n v="2"/>
    <n v="8"/>
    <n v="21"/>
    <n v="4"/>
    <n v="5.25"/>
  </r>
  <r>
    <x v="128"/>
    <x v="3"/>
    <x v="4"/>
    <x v="78"/>
    <m/>
    <n v="10"/>
    <m/>
    <m/>
    <m/>
    <m/>
    <n v="9"/>
    <m/>
    <m/>
    <m/>
    <n v="12"/>
    <m/>
    <n v="13"/>
    <m/>
    <m/>
    <n v="11"/>
    <m/>
    <s v="Giro42865"/>
    <x v="1"/>
    <x v="1"/>
    <n v="159"/>
    <x v="0"/>
    <n v="84"/>
    <x v="2"/>
    <n v="5"/>
    <n v="9"/>
    <n v="55"/>
    <n v="5"/>
    <n v="11"/>
  </r>
  <r>
    <x v="128"/>
    <x v="3"/>
    <x v="4"/>
    <x v="0"/>
    <m/>
    <m/>
    <n v="9"/>
    <m/>
    <m/>
    <m/>
    <m/>
    <n v="11"/>
    <m/>
    <m/>
    <m/>
    <n v="7"/>
    <m/>
    <m/>
    <n v="4"/>
    <m/>
    <m/>
    <s v="Fantasy42865"/>
    <x v="0"/>
    <x v="1"/>
    <n v="179"/>
    <x v="3"/>
    <n v="95"/>
    <x v="0"/>
    <n v="1"/>
    <n v="8"/>
    <n v="31"/>
    <n v="4"/>
    <n v="7.75"/>
  </r>
  <r>
    <x v="128"/>
    <x v="3"/>
    <x v="4"/>
    <x v="80"/>
    <m/>
    <m/>
    <m/>
    <n v="4"/>
    <m/>
    <m/>
    <m/>
    <m/>
    <n v="7"/>
    <m/>
    <m/>
    <m/>
    <m/>
    <n v="12"/>
    <m/>
    <n v="4"/>
    <m/>
    <s v="Dunkerque42865"/>
    <x v="1"/>
    <x v="1"/>
    <n v="153"/>
    <x v="0"/>
    <n v="84"/>
    <x v="2"/>
    <n v="3"/>
    <n v="8"/>
    <n v="27"/>
    <n v="4"/>
    <n v="6.75"/>
  </r>
  <r>
    <x v="129"/>
    <x v="4"/>
    <x v="4"/>
    <x v="78"/>
    <m/>
    <n v="10"/>
    <m/>
    <m/>
    <m/>
    <m/>
    <n v="9"/>
    <m/>
    <m/>
    <m/>
    <n v="12"/>
    <m/>
    <n v="13"/>
    <m/>
    <m/>
    <n v="11"/>
    <m/>
    <s v="Giro42866"/>
    <x v="1"/>
    <x v="0"/>
    <n v="217"/>
    <x v="1"/>
    <n v="112"/>
    <x v="1"/>
    <n v="5"/>
    <n v="9"/>
    <n v="55"/>
    <n v="5"/>
    <n v="11"/>
  </r>
  <r>
    <x v="129"/>
    <x v="4"/>
    <x v="4"/>
    <x v="80"/>
    <m/>
    <m/>
    <m/>
    <n v="4"/>
    <m/>
    <m/>
    <m/>
    <m/>
    <n v="7"/>
    <m/>
    <m/>
    <m/>
    <m/>
    <n v="12"/>
    <m/>
    <n v="4"/>
    <m/>
    <s v="Dunkerque42866"/>
    <x v="1"/>
    <x v="0"/>
    <n v="166"/>
    <x v="0"/>
    <n v="96"/>
    <x v="0"/>
    <n v="3"/>
    <n v="8"/>
    <n v="27"/>
    <n v="4"/>
    <n v="6.75"/>
  </r>
  <r>
    <x v="129"/>
    <x v="4"/>
    <x v="4"/>
    <x v="0"/>
    <m/>
    <m/>
    <n v="8"/>
    <m/>
    <m/>
    <m/>
    <m/>
    <n v="5"/>
    <m/>
    <m/>
    <m/>
    <n v="6"/>
    <m/>
    <m/>
    <n v="7"/>
    <m/>
    <m/>
    <s v="Fantasy42866"/>
    <x v="0"/>
    <x v="0"/>
    <n v="209"/>
    <x v="1"/>
    <n v="115"/>
    <x v="1"/>
    <n v="1"/>
    <n v="9"/>
    <n v="26"/>
    <n v="4"/>
    <n v="6.5"/>
  </r>
  <r>
    <x v="130"/>
    <x v="5"/>
    <x v="4"/>
    <x v="78"/>
    <m/>
    <n v="10"/>
    <m/>
    <m/>
    <m/>
    <m/>
    <n v="9"/>
    <m/>
    <m/>
    <m/>
    <n v="12"/>
    <m/>
    <n v="13"/>
    <m/>
    <m/>
    <n v="11"/>
    <m/>
    <s v="Giro42867"/>
    <x v="1"/>
    <x v="1"/>
    <n v="224"/>
    <x v="1"/>
    <n v="118"/>
    <x v="1"/>
    <n v="5"/>
    <n v="9"/>
    <n v="55"/>
    <n v="5"/>
    <n v="11"/>
  </r>
  <r>
    <x v="130"/>
    <x v="5"/>
    <x v="4"/>
    <x v="0"/>
    <m/>
    <m/>
    <n v="11"/>
    <m/>
    <m/>
    <m/>
    <m/>
    <n v="7"/>
    <m/>
    <m/>
    <m/>
    <n v="6"/>
    <m/>
    <m/>
    <n v="8"/>
    <m/>
    <m/>
    <s v="Fantasy42867"/>
    <x v="0"/>
    <x v="1"/>
    <n v="173"/>
    <x v="0"/>
    <n v="99"/>
    <x v="0"/>
    <n v="1"/>
    <n v="8"/>
    <n v="32"/>
    <n v="4"/>
    <n v="8"/>
  </r>
  <r>
    <x v="130"/>
    <x v="5"/>
    <x v="4"/>
    <x v="80"/>
    <m/>
    <m/>
    <m/>
    <n v="4"/>
    <m/>
    <m/>
    <m/>
    <m/>
    <n v="7"/>
    <m/>
    <m/>
    <m/>
    <m/>
    <n v="12"/>
    <m/>
    <n v="4"/>
    <m/>
    <s v="Dunkerque42867"/>
    <x v="1"/>
    <x v="2"/>
    <n v="185"/>
    <x v="3"/>
    <n v="104"/>
    <x v="0"/>
    <n v="3"/>
    <n v="8"/>
    <n v="27"/>
    <n v="4"/>
    <n v="6.75"/>
  </r>
  <r>
    <x v="131"/>
    <x v="6"/>
    <x v="4"/>
    <x v="78"/>
    <m/>
    <n v="10"/>
    <m/>
    <m/>
    <m/>
    <m/>
    <n v="9"/>
    <m/>
    <m/>
    <m/>
    <n v="12"/>
    <m/>
    <n v="13"/>
    <m/>
    <m/>
    <n v="11"/>
    <m/>
    <s v="Giro42868"/>
    <x v="1"/>
    <x v="0"/>
    <n v="189"/>
    <x v="3"/>
    <n v="101"/>
    <x v="0"/>
    <n v="5"/>
    <n v="9"/>
    <n v="55"/>
    <n v="5"/>
    <n v="11"/>
  </r>
  <r>
    <x v="131"/>
    <x v="6"/>
    <x v="4"/>
    <x v="80"/>
    <m/>
    <m/>
    <m/>
    <n v="4"/>
    <m/>
    <m/>
    <m/>
    <m/>
    <n v="7"/>
    <m/>
    <m/>
    <m/>
    <m/>
    <n v="12"/>
    <m/>
    <n v="4"/>
    <m/>
    <s v="Dunkerque42868"/>
    <x v="1"/>
    <x v="1"/>
    <n v="161"/>
    <x v="0"/>
    <n v="86"/>
    <x v="2"/>
    <n v="3"/>
    <n v="8"/>
    <n v="27"/>
    <n v="4"/>
    <n v="6.75"/>
  </r>
  <r>
    <x v="131"/>
    <x v="6"/>
    <x v="4"/>
    <x v="0"/>
    <m/>
    <m/>
    <n v="4"/>
    <m/>
    <m/>
    <m/>
    <m/>
    <n v="7"/>
    <m/>
    <m/>
    <m/>
    <n v="2"/>
    <m/>
    <m/>
    <n v="5"/>
    <m/>
    <m/>
    <s v="Fantasy42868"/>
    <x v="0"/>
    <x v="4"/>
    <n v="141"/>
    <x v="2"/>
    <n v="83"/>
    <x v="2"/>
    <n v="1"/>
    <n v="8"/>
    <n v="18"/>
    <n v="4"/>
    <n v="4.5"/>
  </r>
  <r>
    <x v="132"/>
    <x v="0"/>
    <x v="4"/>
    <x v="78"/>
    <m/>
    <n v="10"/>
    <m/>
    <m/>
    <m/>
    <m/>
    <n v="9"/>
    <m/>
    <m/>
    <m/>
    <n v="12"/>
    <m/>
    <n v="13"/>
    <m/>
    <m/>
    <n v="11"/>
    <m/>
    <s v="Giro42869"/>
    <x v="1"/>
    <x v="4"/>
    <n v="149"/>
    <x v="2"/>
    <n v="86"/>
    <x v="2"/>
    <n v="5"/>
    <n v="9"/>
    <n v="55"/>
    <n v="5"/>
    <n v="11"/>
  </r>
  <r>
    <x v="132"/>
    <x v="0"/>
    <x v="4"/>
    <x v="81"/>
    <m/>
    <m/>
    <n v="8"/>
    <m/>
    <m/>
    <m/>
    <m/>
    <n v="5"/>
    <m/>
    <m/>
    <m/>
    <n v="9"/>
    <m/>
    <m/>
    <n v="12"/>
    <m/>
    <m/>
    <s v="California42869"/>
    <x v="1"/>
    <x v="1"/>
    <n v="143"/>
    <x v="2"/>
    <n v="77"/>
    <x v="2"/>
    <n v="4"/>
    <n v="9"/>
    <n v="34"/>
    <n v="4"/>
    <n v="8.5"/>
  </r>
  <r>
    <x v="132"/>
    <x v="0"/>
    <x v="4"/>
    <x v="0"/>
    <m/>
    <m/>
    <m/>
    <n v="4"/>
    <m/>
    <m/>
    <m/>
    <m/>
    <n v="7"/>
    <m/>
    <m/>
    <m/>
    <n v="4"/>
    <m/>
    <m/>
    <n v="7"/>
    <m/>
    <s v="Fantasy42869"/>
    <x v="0"/>
    <x v="1"/>
    <n v="160"/>
    <x v="0"/>
    <n v="90"/>
    <x v="2"/>
    <n v="1"/>
    <n v="8"/>
    <n v="22"/>
    <n v="4"/>
    <n v="5.5"/>
  </r>
  <r>
    <x v="133"/>
    <x v="1"/>
    <x v="4"/>
    <x v="78"/>
    <m/>
    <n v="10"/>
    <m/>
    <m/>
    <m/>
    <m/>
    <n v="9"/>
    <m/>
    <m/>
    <m/>
    <n v="12"/>
    <m/>
    <n v="13"/>
    <m/>
    <m/>
    <n v="11"/>
    <m/>
    <s v="Giro42870"/>
    <x v="1"/>
    <x v="7"/>
    <s v="Repos"/>
    <x v="6"/>
    <s v="Repos"/>
    <x v="6"/>
    <n v="5"/>
    <n v="9"/>
    <n v="55"/>
    <n v="5"/>
    <n v="11"/>
  </r>
  <r>
    <x v="133"/>
    <x v="1"/>
    <x v="4"/>
    <x v="0"/>
    <m/>
    <m/>
    <m/>
    <n v="9"/>
    <m/>
    <m/>
    <m/>
    <m/>
    <m/>
    <n v="13"/>
    <m/>
    <m/>
    <m/>
    <n v="9"/>
    <m/>
    <m/>
    <n v="5"/>
    <s v="Fantasy42870"/>
    <x v="0"/>
    <x v="1"/>
    <n v="123"/>
    <x v="5"/>
    <n v="68"/>
    <x v="5"/>
    <n v="1"/>
    <n v="7"/>
    <n v="36"/>
    <n v="4"/>
    <n v="9"/>
  </r>
  <r>
    <x v="133"/>
    <x v="1"/>
    <x v="4"/>
    <x v="81"/>
    <m/>
    <m/>
    <n v="8"/>
    <m/>
    <m/>
    <m/>
    <m/>
    <n v="5"/>
    <m/>
    <m/>
    <m/>
    <n v="9"/>
    <m/>
    <m/>
    <n v="12"/>
    <m/>
    <m/>
    <s v="California42870"/>
    <x v="1"/>
    <x v="0"/>
    <n v="151"/>
    <x v="0"/>
    <n v="88"/>
    <x v="2"/>
    <n v="4"/>
    <n v="9"/>
    <n v="34"/>
    <n v="4"/>
    <n v="8.5"/>
  </r>
  <r>
    <x v="134"/>
    <x v="2"/>
    <x v="4"/>
    <x v="78"/>
    <m/>
    <n v="10"/>
    <m/>
    <m/>
    <m/>
    <m/>
    <n v="9"/>
    <m/>
    <m/>
    <m/>
    <n v="12"/>
    <m/>
    <n v="13"/>
    <m/>
    <m/>
    <n v="11"/>
    <m/>
    <s v="Giro42871"/>
    <x v="1"/>
    <x v="3"/>
    <n v="40"/>
    <x v="4"/>
    <n v="39"/>
    <x v="3"/>
    <n v="5"/>
    <n v="9"/>
    <n v="55"/>
    <n v="5"/>
    <n v="11"/>
  </r>
  <r>
    <x v="134"/>
    <x v="2"/>
    <x v="4"/>
    <x v="81"/>
    <m/>
    <m/>
    <n v="8"/>
    <m/>
    <m/>
    <m/>
    <m/>
    <n v="5"/>
    <m/>
    <m/>
    <m/>
    <n v="9"/>
    <m/>
    <m/>
    <n v="12"/>
    <m/>
    <m/>
    <s v="California42871"/>
    <x v="1"/>
    <x v="1"/>
    <n v="186"/>
    <x v="3"/>
    <n v="99"/>
    <x v="0"/>
    <n v="4"/>
    <n v="9"/>
    <n v="34"/>
    <n v="4"/>
    <n v="8.5"/>
  </r>
  <r>
    <x v="134"/>
    <x v="2"/>
    <x v="4"/>
    <x v="0"/>
    <n v="2"/>
    <m/>
    <m/>
    <m/>
    <m/>
    <n v="7"/>
    <m/>
    <m/>
    <m/>
    <n v="2"/>
    <m/>
    <m/>
    <m/>
    <n v="12"/>
    <m/>
    <m/>
    <m/>
    <s v="Fantasy42871"/>
    <x v="0"/>
    <x v="0"/>
    <n v="126"/>
    <x v="2"/>
    <n v="71"/>
    <x v="5"/>
    <n v="1"/>
    <n v="7"/>
    <n v="23"/>
    <n v="4"/>
    <n v="5.75"/>
  </r>
  <r>
    <x v="135"/>
    <x v="3"/>
    <x v="4"/>
    <x v="78"/>
    <m/>
    <n v="10"/>
    <m/>
    <m/>
    <m/>
    <m/>
    <n v="9"/>
    <m/>
    <m/>
    <m/>
    <n v="12"/>
    <m/>
    <n v="13"/>
    <m/>
    <m/>
    <n v="11"/>
    <m/>
    <s v="Giro42872"/>
    <x v="1"/>
    <x v="4"/>
    <n v="161"/>
    <x v="0"/>
    <n v="98"/>
    <x v="0"/>
    <n v="5"/>
    <n v="9"/>
    <n v="55"/>
    <n v="5"/>
    <n v="11"/>
  </r>
  <r>
    <x v="135"/>
    <x v="3"/>
    <x v="4"/>
    <x v="81"/>
    <m/>
    <m/>
    <n v="8"/>
    <m/>
    <m/>
    <m/>
    <m/>
    <n v="5"/>
    <m/>
    <m/>
    <m/>
    <n v="9"/>
    <m/>
    <m/>
    <n v="12"/>
    <m/>
    <m/>
    <s v="California42872"/>
    <x v="1"/>
    <x v="0"/>
    <n v="156"/>
    <x v="0"/>
    <n v="85"/>
    <x v="2"/>
    <n v="4"/>
    <n v="9"/>
    <n v="34"/>
    <n v="4"/>
    <n v="8.5"/>
  </r>
  <r>
    <x v="135"/>
    <x v="3"/>
    <x v="4"/>
    <x v="0"/>
    <m/>
    <m/>
    <m/>
    <n v="7"/>
    <m/>
    <m/>
    <m/>
    <m/>
    <m/>
    <n v="5"/>
    <m/>
    <m/>
    <m/>
    <n v="3"/>
    <m/>
    <m/>
    <n v="6"/>
    <s v="Fantasy42872"/>
    <x v="0"/>
    <x v="1"/>
    <n v="197"/>
    <x v="3"/>
    <n v="110"/>
    <x v="1"/>
    <n v="1"/>
    <n v="8"/>
    <n v="21"/>
    <n v="4"/>
    <n v="5.25"/>
  </r>
  <r>
    <x v="136"/>
    <x v="4"/>
    <x v="4"/>
    <x v="78"/>
    <m/>
    <n v="10"/>
    <m/>
    <m/>
    <m/>
    <m/>
    <n v="9"/>
    <m/>
    <m/>
    <m/>
    <n v="12"/>
    <m/>
    <n v="13"/>
    <m/>
    <m/>
    <n v="11"/>
    <m/>
    <s v="Giro42873"/>
    <x v="1"/>
    <x v="1"/>
    <n v="229"/>
    <x v="1"/>
    <n v="119"/>
    <x v="1"/>
    <n v="5"/>
    <n v="9"/>
    <n v="55"/>
    <n v="5"/>
    <n v="11"/>
  </r>
  <r>
    <x v="136"/>
    <x v="4"/>
    <x v="4"/>
    <x v="81"/>
    <m/>
    <m/>
    <n v="8"/>
    <m/>
    <m/>
    <m/>
    <m/>
    <n v="5"/>
    <m/>
    <m/>
    <m/>
    <n v="9"/>
    <m/>
    <m/>
    <n v="12"/>
    <m/>
    <m/>
    <s v="California42873"/>
    <x v="1"/>
    <x v="4"/>
    <n v="125"/>
    <x v="2"/>
    <n v="70"/>
    <x v="5"/>
    <n v="4"/>
    <n v="9"/>
    <n v="34"/>
    <n v="4"/>
    <n v="8.5"/>
  </r>
  <r>
    <x v="136"/>
    <x v="4"/>
    <x v="4"/>
    <x v="0"/>
    <m/>
    <m/>
    <m/>
    <n v="3"/>
    <m/>
    <m/>
    <m/>
    <m/>
    <m/>
    <n v="4"/>
    <m/>
    <m/>
    <m/>
    <n v="8"/>
    <m/>
    <n v="5"/>
    <m/>
    <s v="Fantasy42873"/>
    <x v="0"/>
    <x v="4"/>
    <n v="161"/>
    <x v="0"/>
    <n v="103"/>
    <x v="0"/>
    <n v="1"/>
    <n v="8"/>
    <n v="20"/>
    <n v="4"/>
    <n v="5"/>
  </r>
  <r>
    <x v="137"/>
    <x v="5"/>
    <x v="4"/>
    <x v="78"/>
    <m/>
    <n v="10"/>
    <m/>
    <m/>
    <m/>
    <m/>
    <n v="9"/>
    <m/>
    <m/>
    <m/>
    <n v="12"/>
    <m/>
    <n v="13"/>
    <m/>
    <m/>
    <n v="11"/>
    <m/>
    <s v="Giro42874"/>
    <x v="1"/>
    <x v="1"/>
    <n v="167"/>
    <x v="0"/>
    <n v="87"/>
    <x v="2"/>
    <n v="5"/>
    <n v="9"/>
    <n v="55"/>
    <n v="5"/>
    <n v="11"/>
  </r>
  <r>
    <x v="137"/>
    <x v="5"/>
    <x v="4"/>
    <x v="81"/>
    <m/>
    <m/>
    <n v="8"/>
    <m/>
    <m/>
    <m/>
    <m/>
    <n v="5"/>
    <m/>
    <m/>
    <m/>
    <n v="9"/>
    <m/>
    <m/>
    <n v="12"/>
    <m/>
    <m/>
    <s v="California42874"/>
    <x v="1"/>
    <x v="3"/>
    <n v="24"/>
    <x v="4"/>
    <n v="23"/>
    <x v="3"/>
    <n v="4"/>
    <n v="9"/>
    <n v="34"/>
    <n v="4"/>
    <n v="8.5"/>
  </r>
  <r>
    <x v="137"/>
    <x v="5"/>
    <x v="4"/>
    <x v="0"/>
    <m/>
    <m/>
    <m/>
    <n v="5"/>
    <m/>
    <m/>
    <m/>
    <m/>
    <m/>
    <n v="5"/>
    <m/>
    <m/>
    <m/>
    <n v="4"/>
    <m/>
    <m/>
    <n v="6"/>
    <s v="Fantasy42874"/>
    <x v="0"/>
    <x v="4"/>
    <n v="194"/>
    <x v="3"/>
    <n v="104"/>
    <x v="0"/>
    <n v="1"/>
    <n v="8"/>
    <n v="20"/>
    <n v="4"/>
    <n v="5"/>
  </r>
  <r>
    <x v="138"/>
    <x v="6"/>
    <x v="4"/>
    <x v="78"/>
    <m/>
    <n v="10"/>
    <m/>
    <m/>
    <m/>
    <m/>
    <n v="9"/>
    <m/>
    <m/>
    <m/>
    <n v="12"/>
    <m/>
    <n v="13"/>
    <m/>
    <m/>
    <n v="11"/>
    <m/>
    <s v="Giro42875"/>
    <x v="1"/>
    <x v="4"/>
    <n v="131"/>
    <x v="2"/>
    <n v="79"/>
    <x v="2"/>
    <n v="5"/>
    <n v="9"/>
    <n v="55"/>
    <n v="5"/>
    <n v="11"/>
  </r>
  <r>
    <x v="138"/>
    <x v="6"/>
    <x v="4"/>
    <x v="81"/>
    <m/>
    <m/>
    <n v="8"/>
    <m/>
    <m/>
    <m/>
    <m/>
    <n v="5"/>
    <m/>
    <m/>
    <m/>
    <n v="9"/>
    <m/>
    <m/>
    <n v="12"/>
    <m/>
    <m/>
    <s v="California42875"/>
    <x v="1"/>
    <x v="1"/>
    <n v="111"/>
    <x v="5"/>
    <n v="61"/>
    <x v="5"/>
    <n v="4"/>
    <n v="9"/>
    <n v="34"/>
    <n v="4"/>
    <n v="8.5"/>
  </r>
  <r>
    <x v="138"/>
    <x v="6"/>
    <x v="4"/>
    <x v="0"/>
    <m/>
    <m/>
    <m/>
    <n v="7"/>
    <m/>
    <m/>
    <m/>
    <m/>
    <m/>
    <n v="4"/>
    <m/>
    <m/>
    <m/>
    <n v="6"/>
    <m/>
    <m/>
    <n v="5"/>
    <s v="Fantasy42875"/>
    <x v="0"/>
    <x v="1"/>
    <n v="151"/>
    <x v="0"/>
    <n v="83"/>
    <x v="2"/>
    <n v="1"/>
    <n v="8"/>
    <n v="22"/>
    <n v="4"/>
    <n v="5.5"/>
  </r>
  <r>
    <x v="139"/>
    <x v="0"/>
    <x v="4"/>
    <x v="78"/>
    <m/>
    <n v="10"/>
    <m/>
    <m/>
    <m/>
    <m/>
    <n v="9"/>
    <m/>
    <m/>
    <m/>
    <n v="12"/>
    <m/>
    <n v="13"/>
    <m/>
    <m/>
    <n v="11"/>
    <m/>
    <s v="Giro42876"/>
    <x v="1"/>
    <x v="0"/>
    <n v="199"/>
    <x v="3"/>
    <n v="116"/>
    <x v="1"/>
    <n v="5"/>
    <n v="9"/>
    <n v="55"/>
    <n v="5"/>
    <n v="11"/>
  </r>
  <r>
    <x v="139"/>
    <x v="0"/>
    <x v="4"/>
    <x v="82"/>
    <m/>
    <m/>
    <n v="10"/>
    <m/>
    <m/>
    <m/>
    <m/>
    <n v="10"/>
    <m/>
    <m/>
    <m/>
    <n v="12"/>
    <m/>
    <m/>
    <n v="12"/>
    <m/>
    <m/>
    <s v="GP de la Somme42876"/>
    <x v="0"/>
    <x v="1"/>
    <n v="188"/>
    <x v="3"/>
    <n v="99"/>
    <x v="0"/>
    <n v="2"/>
    <n v="8"/>
    <n v="44"/>
    <n v="4"/>
    <n v="11"/>
  </r>
  <r>
    <x v="140"/>
    <x v="1"/>
    <x v="4"/>
    <x v="78"/>
    <m/>
    <n v="10"/>
    <m/>
    <m/>
    <m/>
    <m/>
    <n v="9"/>
    <m/>
    <m/>
    <m/>
    <n v="12"/>
    <m/>
    <n v="13"/>
    <m/>
    <m/>
    <n v="11"/>
    <m/>
    <s v="Giro42877"/>
    <x v="1"/>
    <x v="7"/>
    <s v="Repos"/>
    <x v="6"/>
    <s v="Repos"/>
    <x v="6"/>
    <n v="5"/>
    <n v="9"/>
    <n v="55"/>
    <n v="5"/>
    <n v="11"/>
  </r>
  <r>
    <x v="140"/>
    <x v="1"/>
    <x v="4"/>
    <x v="0"/>
    <m/>
    <m/>
    <n v="6"/>
    <m/>
    <m/>
    <m/>
    <m/>
    <n v="9"/>
    <m/>
    <m/>
    <m/>
    <n v="8"/>
    <m/>
    <m/>
    <n v="14"/>
    <m/>
    <m/>
    <s v="Fantasy42877"/>
    <x v="0"/>
    <x v="4"/>
    <n v="130"/>
    <x v="2"/>
    <n v="98"/>
    <x v="0"/>
    <n v="1"/>
    <n v="8"/>
    <n v="37"/>
    <n v="4"/>
    <n v="9.25"/>
  </r>
  <r>
    <x v="141"/>
    <x v="2"/>
    <x v="4"/>
    <x v="78"/>
    <m/>
    <n v="10"/>
    <m/>
    <m/>
    <m/>
    <m/>
    <n v="9"/>
    <m/>
    <m/>
    <m/>
    <n v="12"/>
    <m/>
    <n v="13"/>
    <m/>
    <m/>
    <n v="11"/>
    <m/>
    <s v="Giro42878"/>
    <x v="1"/>
    <x v="4"/>
    <n v="222"/>
    <x v="1"/>
    <n v="129"/>
    <x v="4"/>
    <n v="5"/>
    <n v="9"/>
    <n v="55"/>
    <n v="5"/>
    <n v="11"/>
  </r>
  <r>
    <x v="141"/>
    <x v="2"/>
    <x v="4"/>
    <x v="0"/>
    <m/>
    <m/>
    <n v="14"/>
    <m/>
    <m/>
    <m/>
    <m/>
    <n v="7"/>
    <m/>
    <m/>
    <m/>
    <n v="4"/>
    <m/>
    <m/>
    <n v="12"/>
    <m/>
    <m/>
    <s v="Fantasy42878"/>
    <x v="0"/>
    <x v="0"/>
    <n v="169"/>
    <x v="0"/>
    <n v="93"/>
    <x v="0"/>
    <n v="1"/>
    <n v="8"/>
    <n v="37"/>
    <n v="4"/>
    <n v="9.25"/>
  </r>
  <r>
    <x v="142"/>
    <x v="3"/>
    <x v="4"/>
    <x v="78"/>
    <m/>
    <n v="10"/>
    <m/>
    <m/>
    <m/>
    <m/>
    <n v="9"/>
    <m/>
    <m/>
    <m/>
    <n v="12"/>
    <m/>
    <n v="13"/>
    <m/>
    <m/>
    <n v="11"/>
    <m/>
    <s v="Giro42879"/>
    <x v="1"/>
    <x v="0"/>
    <n v="219"/>
    <x v="1"/>
    <n v="116"/>
    <x v="1"/>
    <n v="5"/>
    <n v="9"/>
    <n v="55"/>
    <n v="5"/>
    <n v="11"/>
  </r>
  <r>
    <x v="142"/>
    <x v="3"/>
    <x v="4"/>
    <x v="83"/>
    <m/>
    <m/>
    <n v="6"/>
    <m/>
    <m/>
    <m/>
    <m/>
    <m/>
    <n v="4"/>
    <m/>
    <m/>
    <m/>
    <m/>
    <n v="11"/>
    <m/>
    <n v="10"/>
    <m/>
    <s v="Belgique42879"/>
    <x v="1"/>
    <x v="1"/>
    <n v="179"/>
    <x v="3"/>
    <n v="94"/>
    <x v="0"/>
    <n v="3"/>
    <n v="8"/>
    <n v="31"/>
    <n v="4"/>
    <n v="7.75"/>
  </r>
  <r>
    <x v="142"/>
    <x v="3"/>
    <x v="4"/>
    <x v="0"/>
    <m/>
    <m/>
    <n v="12"/>
    <m/>
    <m/>
    <m/>
    <m/>
    <n v="5"/>
    <m/>
    <m/>
    <m/>
    <n v="2"/>
    <m/>
    <m/>
    <n v="6"/>
    <m/>
    <m/>
    <s v="Fantasy42879"/>
    <x v="0"/>
    <x v="1"/>
    <n v="184"/>
    <x v="3"/>
    <n v="97"/>
    <x v="0"/>
    <n v="1"/>
    <n v="8"/>
    <n v="25"/>
    <n v="4"/>
    <n v="6.25"/>
  </r>
  <r>
    <x v="143"/>
    <x v="4"/>
    <x v="4"/>
    <x v="78"/>
    <m/>
    <n v="10"/>
    <m/>
    <m/>
    <m/>
    <m/>
    <n v="9"/>
    <m/>
    <m/>
    <m/>
    <n v="12"/>
    <m/>
    <n v="13"/>
    <m/>
    <m/>
    <n v="11"/>
    <m/>
    <s v="Giro42880"/>
    <x v="1"/>
    <x v="4"/>
    <n v="137"/>
    <x v="2"/>
    <n v="98"/>
    <x v="0"/>
    <n v="5"/>
    <n v="9"/>
    <n v="55"/>
    <n v="5"/>
    <n v="11"/>
  </r>
  <r>
    <x v="143"/>
    <x v="4"/>
    <x v="4"/>
    <x v="83"/>
    <m/>
    <m/>
    <n v="6"/>
    <m/>
    <m/>
    <m/>
    <m/>
    <m/>
    <n v="4"/>
    <m/>
    <m/>
    <m/>
    <m/>
    <n v="11"/>
    <m/>
    <n v="10"/>
    <m/>
    <s v="Belgique42880"/>
    <x v="1"/>
    <x v="1"/>
    <n v="199"/>
    <x v="3"/>
    <n v="104"/>
    <x v="0"/>
    <n v="3"/>
    <n v="8"/>
    <n v="31"/>
    <n v="4"/>
    <n v="7.75"/>
  </r>
  <r>
    <x v="143"/>
    <x v="4"/>
    <x v="4"/>
    <x v="0"/>
    <m/>
    <m/>
    <n v="4"/>
    <m/>
    <m/>
    <m/>
    <m/>
    <n v="5"/>
    <m/>
    <m/>
    <m/>
    <n v="3"/>
    <m/>
    <m/>
    <n v="6"/>
    <m/>
    <m/>
    <s v="Fantasy42880"/>
    <x v="0"/>
    <x v="4"/>
    <n v="137"/>
    <x v="2"/>
    <n v="100"/>
    <x v="0"/>
    <n v="1"/>
    <n v="8"/>
    <n v="18"/>
    <n v="4"/>
    <n v="4.5"/>
  </r>
  <r>
    <x v="144"/>
    <x v="5"/>
    <x v="4"/>
    <x v="78"/>
    <m/>
    <n v="10"/>
    <m/>
    <m/>
    <m/>
    <m/>
    <n v="9"/>
    <m/>
    <m/>
    <m/>
    <n v="12"/>
    <m/>
    <n v="13"/>
    <m/>
    <m/>
    <n v="11"/>
    <m/>
    <s v="Giro42881"/>
    <x v="1"/>
    <x v="4"/>
    <n v="191"/>
    <x v="3"/>
    <n v="102"/>
    <x v="0"/>
    <n v="5"/>
    <n v="9"/>
    <n v="55"/>
    <n v="5"/>
    <n v="11"/>
  </r>
  <r>
    <x v="144"/>
    <x v="5"/>
    <x v="4"/>
    <x v="83"/>
    <m/>
    <m/>
    <n v="6"/>
    <m/>
    <m/>
    <m/>
    <m/>
    <m/>
    <n v="4"/>
    <m/>
    <m/>
    <m/>
    <m/>
    <n v="11"/>
    <m/>
    <n v="10"/>
    <m/>
    <s v="Belgique42881"/>
    <x v="1"/>
    <x v="3"/>
    <n v="13"/>
    <x v="4"/>
    <n v="12"/>
    <x v="3"/>
    <n v="3"/>
    <n v="8"/>
    <n v="31"/>
    <n v="4"/>
    <n v="7.75"/>
  </r>
  <r>
    <x v="144"/>
    <x v="5"/>
    <x v="4"/>
    <x v="0"/>
    <m/>
    <m/>
    <n v="4"/>
    <m/>
    <m/>
    <m/>
    <m/>
    <n v="5"/>
    <m/>
    <m/>
    <m/>
    <n v="7"/>
    <m/>
    <m/>
    <n v="7"/>
    <m/>
    <m/>
    <s v="Fantasy42881"/>
    <x v="0"/>
    <x v="0"/>
    <n v="142"/>
    <x v="2"/>
    <n v="90"/>
    <x v="2"/>
    <n v="1"/>
    <n v="8"/>
    <n v="23"/>
    <n v="4"/>
    <n v="5.75"/>
  </r>
  <r>
    <x v="145"/>
    <x v="6"/>
    <x v="4"/>
    <x v="78"/>
    <m/>
    <n v="10"/>
    <m/>
    <m/>
    <m/>
    <m/>
    <n v="9"/>
    <m/>
    <m/>
    <m/>
    <n v="12"/>
    <m/>
    <n v="13"/>
    <m/>
    <m/>
    <n v="11"/>
    <m/>
    <s v="Giro42882"/>
    <x v="1"/>
    <x v="4"/>
    <n v="190"/>
    <x v="3"/>
    <n v="108"/>
    <x v="1"/>
    <n v="5"/>
    <n v="9"/>
    <n v="55"/>
    <n v="5"/>
    <n v="11"/>
  </r>
  <r>
    <x v="145"/>
    <x v="6"/>
    <x v="4"/>
    <x v="83"/>
    <m/>
    <m/>
    <n v="6"/>
    <m/>
    <m/>
    <m/>
    <m/>
    <m/>
    <n v="4"/>
    <m/>
    <m/>
    <m/>
    <m/>
    <n v="11"/>
    <m/>
    <n v="10"/>
    <m/>
    <s v="Belgique42882"/>
    <x v="1"/>
    <x v="0"/>
    <n v="167"/>
    <x v="0"/>
    <n v="89"/>
    <x v="2"/>
    <n v="3"/>
    <n v="8"/>
    <n v="31"/>
    <n v="4"/>
    <n v="7.75"/>
  </r>
  <r>
    <x v="145"/>
    <x v="6"/>
    <x v="4"/>
    <x v="84"/>
    <m/>
    <m/>
    <n v="5"/>
    <m/>
    <m/>
    <m/>
    <m/>
    <n v="3"/>
    <m/>
    <m/>
    <m/>
    <n v="3"/>
    <m/>
    <m/>
    <n v="4"/>
    <m/>
    <m/>
    <s v="GP Plumelec42882"/>
    <x v="0"/>
    <x v="0"/>
    <n v="177"/>
    <x v="3"/>
    <n v="98"/>
    <x v="0"/>
    <n v="2"/>
    <n v="8"/>
    <n v="15"/>
    <n v="4"/>
    <n v="3.75"/>
  </r>
  <r>
    <x v="146"/>
    <x v="0"/>
    <x v="4"/>
    <x v="78"/>
    <m/>
    <n v="10"/>
    <m/>
    <m/>
    <m/>
    <m/>
    <n v="9"/>
    <m/>
    <m/>
    <m/>
    <n v="12"/>
    <m/>
    <n v="13"/>
    <m/>
    <m/>
    <n v="11"/>
    <m/>
    <s v="Giro42883"/>
    <x v="1"/>
    <x v="3"/>
    <n v="29"/>
    <x v="4"/>
    <n v="28"/>
    <x v="3"/>
    <n v="5"/>
    <n v="9"/>
    <n v="55"/>
    <n v="5"/>
    <n v="11"/>
  </r>
  <r>
    <x v="146"/>
    <x v="0"/>
    <x v="4"/>
    <x v="83"/>
    <m/>
    <m/>
    <n v="6"/>
    <m/>
    <m/>
    <m/>
    <m/>
    <m/>
    <n v="4"/>
    <m/>
    <m/>
    <m/>
    <m/>
    <n v="11"/>
    <m/>
    <n v="10"/>
    <m/>
    <s v="Belgique42883"/>
    <x v="1"/>
    <x v="1"/>
    <n v="169"/>
    <x v="0"/>
    <n v="89"/>
    <x v="2"/>
    <n v="3"/>
    <n v="8"/>
    <n v="31"/>
    <n v="4"/>
    <n v="7.75"/>
  </r>
  <r>
    <x v="146"/>
    <x v="0"/>
    <x v="4"/>
    <x v="85"/>
    <m/>
    <m/>
    <n v="5"/>
    <m/>
    <m/>
    <m/>
    <m/>
    <n v="5"/>
    <m/>
    <m/>
    <m/>
    <n v="5"/>
    <m/>
    <m/>
    <n v="8"/>
    <m/>
    <m/>
    <s v="Les Boucles de Chateaulin42883"/>
    <x v="0"/>
    <x v="0"/>
    <n v="166"/>
    <x v="0"/>
    <n v="80"/>
    <x v="2"/>
    <n v="2"/>
    <n v="8"/>
    <n v="23"/>
    <n v="4"/>
    <n v="5.75"/>
  </r>
  <r>
    <x v="147"/>
    <x v="1"/>
    <x v="4"/>
    <x v="86"/>
    <m/>
    <n v="8"/>
    <m/>
    <m/>
    <m/>
    <m/>
    <n v="21"/>
    <m/>
    <m/>
    <m/>
    <n v="12"/>
    <m/>
    <n v="13"/>
    <m/>
    <n v="13"/>
    <m/>
    <m/>
    <s v="Winstom Salem42884"/>
    <x v="0"/>
    <x v="0"/>
    <n v="180"/>
    <x v="3"/>
    <n v="100"/>
    <x v="0"/>
    <n v="2"/>
    <n v="8"/>
    <n v="67"/>
    <n v="5"/>
    <n v="13.4"/>
  </r>
  <r>
    <x v="148"/>
    <x v="2"/>
    <x v="4"/>
    <x v="0"/>
    <m/>
    <m/>
    <n v="12"/>
    <m/>
    <m/>
    <m/>
    <m/>
    <n v="11"/>
    <m/>
    <m/>
    <m/>
    <n v="19"/>
    <m/>
    <n v="19"/>
    <m/>
    <n v="9"/>
    <m/>
    <s v="Fantasy42885"/>
    <x v="0"/>
    <x v="1"/>
    <n v="177"/>
    <x v="3"/>
    <n v="96"/>
    <x v="0"/>
    <n v="1"/>
    <n v="8"/>
    <n v="70"/>
    <n v="5"/>
    <n v="14"/>
  </r>
  <r>
    <x v="149"/>
    <x v="3"/>
    <x v="4"/>
    <x v="87"/>
    <m/>
    <m/>
    <n v="7"/>
    <m/>
    <m/>
    <m/>
    <m/>
    <m/>
    <n v="5"/>
    <m/>
    <m/>
    <n v="9"/>
    <m/>
    <m/>
    <n v="15"/>
    <m/>
    <m/>
    <s v="Luxembourg42886"/>
    <x v="1"/>
    <x v="3"/>
    <n v="2"/>
    <x v="4"/>
    <n v="1"/>
    <x v="3"/>
    <n v="3"/>
    <n v="8"/>
    <n v="36"/>
    <n v="4"/>
    <n v="9"/>
  </r>
  <r>
    <x v="149"/>
    <x v="3"/>
    <x v="4"/>
    <x v="0"/>
    <m/>
    <n v="6"/>
    <m/>
    <m/>
    <m/>
    <m/>
    <n v="9"/>
    <m/>
    <m/>
    <n v="3"/>
    <m/>
    <m/>
    <n v="11"/>
    <m/>
    <m/>
    <n v="9"/>
    <m/>
    <s v="Fantasy42886"/>
    <x v="0"/>
    <x v="4"/>
    <n v="141"/>
    <x v="2"/>
    <n v="90"/>
    <x v="2"/>
    <n v="1"/>
    <n v="8"/>
    <n v="38"/>
    <n v="5"/>
    <n v="7.6"/>
  </r>
  <r>
    <x v="150"/>
    <x v="4"/>
    <x v="5"/>
    <x v="0"/>
    <m/>
    <n v="6"/>
    <m/>
    <m/>
    <m/>
    <m/>
    <n v="10"/>
    <m/>
    <m/>
    <m/>
    <n v="7"/>
    <m/>
    <n v="9"/>
    <m/>
    <m/>
    <n v="13"/>
    <m/>
    <s v="Fantasy42887"/>
    <x v="0"/>
    <x v="1"/>
    <n v="167"/>
    <x v="0"/>
    <n v="96"/>
    <x v="0"/>
    <n v="1"/>
    <n v="8"/>
    <n v="45"/>
    <n v="5"/>
    <n v="9"/>
  </r>
  <r>
    <x v="150"/>
    <x v="4"/>
    <x v="5"/>
    <x v="87"/>
    <m/>
    <m/>
    <n v="7"/>
    <m/>
    <m/>
    <m/>
    <m/>
    <m/>
    <n v="5"/>
    <m/>
    <m/>
    <n v="9"/>
    <m/>
    <m/>
    <n v="15"/>
    <m/>
    <m/>
    <s v="Luxembourg42887"/>
    <x v="1"/>
    <x v="0"/>
    <n v="171"/>
    <x v="0"/>
    <n v="90"/>
    <x v="2"/>
    <n v="3"/>
    <n v="8"/>
    <n v="36"/>
    <n v="4"/>
    <n v="9"/>
  </r>
  <r>
    <x v="151"/>
    <x v="5"/>
    <x v="5"/>
    <x v="0"/>
    <m/>
    <n v="11"/>
    <m/>
    <m/>
    <m/>
    <m/>
    <n v="12"/>
    <m/>
    <m/>
    <m/>
    <n v="10"/>
    <m/>
    <n v="12"/>
    <m/>
    <m/>
    <n v="8"/>
    <m/>
    <s v="Fantasy42888"/>
    <x v="0"/>
    <x v="0"/>
    <n v="166"/>
    <x v="0"/>
    <n v="91"/>
    <x v="0"/>
    <n v="1"/>
    <n v="8"/>
    <n v="53"/>
    <n v="5"/>
    <n v="10.6"/>
  </r>
  <r>
    <x v="151"/>
    <x v="5"/>
    <x v="5"/>
    <x v="87"/>
    <m/>
    <m/>
    <n v="7"/>
    <m/>
    <m/>
    <m/>
    <m/>
    <m/>
    <n v="5"/>
    <m/>
    <m/>
    <n v="9"/>
    <m/>
    <m/>
    <n v="15"/>
    <m/>
    <m/>
    <s v="Luxembourg42888"/>
    <x v="1"/>
    <x v="0"/>
    <n v="177"/>
    <x v="3"/>
    <n v="98"/>
    <x v="0"/>
    <n v="3"/>
    <n v="8"/>
    <n v="36"/>
    <n v="4"/>
    <n v="9"/>
  </r>
  <r>
    <x v="152"/>
    <x v="6"/>
    <x v="5"/>
    <x v="87"/>
    <m/>
    <m/>
    <n v="7"/>
    <m/>
    <m/>
    <m/>
    <m/>
    <m/>
    <n v="5"/>
    <m/>
    <m/>
    <n v="9"/>
    <m/>
    <m/>
    <n v="15"/>
    <m/>
    <m/>
    <s v="Luxembourg42889"/>
    <x v="1"/>
    <x v="0"/>
    <n v="191"/>
    <x v="3"/>
    <n v="105"/>
    <x v="0"/>
    <n v="3"/>
    <n v="8"/>
    <n v="36"/>
    <n v="4"/>
    <n v="9"/>
  </r>
  <r>
    <x v="152"/>
    <x v="6"/>
    <x v="5"/>
    <x v="88"/>
    <m/>
    <n v="10"/>
    <m/>
    <m/>
    <m/>
    <m/>
    <n v="10"/>
    <m/>
    <m/>
    <m/>
    <n v="6"/>
    <m/>
    <n v="6"/>
    <m/>
    <m/>
    <n v="7"/>
    <m/>
    <s v="Heistse Pijl42889"/>
    <x v="0"/>
    <x v="1"/>
    <n v="183"/>
    <x v="3"/>
    <n v="96"/>
    <x v="0"/>
    <n v="2"/>
    <n v="8"/>
    <n v="39"/>
    <n v="5"/>
    <n v="7.8"/>
  </r>
  <r>
    <x v="153"/>
    <x v="0"/>
    <x v="5"/>
    <x v="87"/>
    <m/>
    <m/>
    <n v="7"/>
    <m/>
    <m/>
    <m/>
    <m/>
    <m/>
    <n v="5"/>
    <m/>
    <m/>
    <n v="9"/>
    <m/>
    <m/>
    <n v="15"/>
    <m/>
    <m/>
    <s v="Luxembourg42890"/>
    <x v="1"/>
    <x v="0"/>
    <n v="175"/>
    <x v="3"/>
    <n v="94"/>
    <x v="0"/>
    <n v="3"/>
    <n v="8"/>
    <n v="36"/>
    <n v="4"/>
    <n v="9"/>
  </r>
  <r>
    <x v="153"/>
    <x v="0"/>
    <x v="5"/>
    <x v="89"/>
    <m/>
    <n v="6"/>
    <m/>
    <m/>
    <m/>
    <m/>
    <n v="5"/>
    <m/>
    <m/>
    <n v="2"/>
    <m/>
    <m/>
    <n v="8"/>
    <m/>
    <n v="10"/>
    <m/>
    <m/>
    <s v="Dauphiné42890"/>
    <x v="1"/>
    <x v="0"/>
    <n v="170"/>
    <x v="0"/>
    <n v="92"/>
    <x v="0"/>
    <n v="4"/>
    <n v="9"/>
    <n v="31"/>
    <n v="5"/>
    <n v="6.2"/>
  </r>
  <r>
    <x v="153"/>
    <x v="0"/>
    <x v="5"/>
    <x v="0"/>
    <m/>
    <m/>
    <n v="5"/>
    <m/>
    <m/>
    <m/>
    <m/>
    <n v="5"/>
    <m/>
    <m/>
    <n v="4"/>
    <m/>
    <m/>
    <n v="2"/>
    <m/>
    <n v="9"/>
    <m/>
    <s v="Fantasy42890"/>
    <x v="0"/>
    <x v="4"/>
    <n v="178"/>
    <x v="3"/>
    <n v="119"/>
    <x v="1"/>
    <n v="1"/>
    <n v="8"/>
    <n v="25"/>
    <n v="5"/>
    <n v="5"/>
  </r>
  <r>
    <x v="154"/>
    <x v="1"/>
    <x v="5"/>
    <x v="0"/>
    <m/>
    <m/>
    <n v="10"/>
    <m/>
    <m/>
    <m/>
    <m/>
    <n v="12"/>
    <m/>
    <m/>
    <n v="11"/>
    <m/>
    <m/>
    <n v="15"/>
    <m/>
    <n v="7"/>
    <m/>
    <s v="Fantasy42891"/>
    <x v="0"/>
    <x v="1"/>
    <n v="210"/>
    <x v="1"/>
    <n v="110"/>
    <x v="1"/>
    <n v="1"/>
    <n v="9"/>
    <n v="55"/>
    <n v="5"/>
    <n v="11"/>
  </r>
  <r>
    <x v="154"/>
    <x v="1"/>
    <x v="5"/>
    <x v="89"/>
    <m/>
    <n v="6"/>
    <m/>
    <m/>
    <m/>
    <m/>
    <n v="5"/>
    <m/>
    <m/>
    <n v="2"/>
    <m/>
    <m/>
    <n v="8"/>
    <m/>
    <n v="10"/>
    <m/>
    <m/>
    <s v="Dauphiné42891"/>
    <x v="1"/>
    <x v="1"/>
    <n v="170"/>
    <x v="0"/>
    <n v="90"/>
    <x v="2"/>
    <n v="4"/>
    <n v="9"/>
    <n v="31"/>
    <n v="5"/>
    <n v="6.2"/>
  </r>
  <r>
    <x v="155"/>
    <x v="2"/>
    <x v="5"/>
    <x v="0"/>
    <m/>
    <m/>
    <n v="11"/>
    <m/>
    <m/>
    <m/>
    <m/>
    <n v="5"/>
    <m/>
    <m/>
    <n v="14"/>
    <m/>
    <m/>
    <n v="8"/>
    <m/>
    <n v="11"/>
    <m/>
    <s v="Fantasy42892"/>
    <x v="0"/>
    <x v="4"/>
    <n v="169"/>
    <x v="0"/>
    <n v="96"/>
    <x v="0"/>
    <n v="1"/>
    <n v="8"/>
    <n v="49"/>
    <n v="5"/>
    <n v="9.8000000000000007"/>
  </r>
  <r>
    <x v="155"/>
    <x v="2"/>
    <x v="5"/>
    <x v="89"/>
    <m/>
    <n v="6"/>
    <m/>
    <m/>
    <m/>
    <m/>
    <n v="5"/>
    <m/>
    <m/>
    <n v="2"/>
    <m/>
    <m/>
    <n v="8"/>
    <m/>
    <n v="10"/>
    <m/>
    <m/>
    <s v="Dauphiné42892"/>
    <x v="1"/>
    <x v="1"/>
    <n v="184"/>
    <x v="3"/>
    <n v="96"/>
    <x v="0"/>
    <n v="4"/>
    <n v="9"/>
    <n v="31"/>
    <n v="5"/>
    <n v="6.2"/>
  </r>
  <r>
    <x v="156"/>
    <x v="3"/>
    <x v="5"/>
    <x v="0"/>
    <m/>
    <m/>
    <n v="12"/>
    <m/>
    <m/>
    <m/>
    <m/>
    <n v="16"/>
    <m/>
    <m/>
    <n v="13"/>
    <m/>
    <m/>
    <n v="14"/>
    <m/>
    <n v="15"/>
    <m/>
    <s v="Fantasy42893"/>
    <x v="0"/>
    <x v="1"/>
    <n v="176"/>
    <x v="3"/>
    <n v="101"/>
    <x v="0"/>
    <n v="3"/>
    <n v="7"/>
    <n v="70"/>
    <n v="5"/>
    <n v="14"/>
  </r>
  <r>
    <x v="156"/>
    <x v="3"/>
    <x v="5"/>
    <x v="89"/>
    <m/>
    <n v="6"/>
    <m/>
    <m/>
    <m/>
    <m/>
    <n v="5"/>
    <m/>
    <m/>
    <n v="2"/>
    <m/>
    <m/>
    <n v="8"/>
    <m/>
    <n v="10"/>
    <m/>
    <m/>
    <s v="Dauphiné42893"/>
    <x v="1"/>
    <x v="3"/>
    <n v="23"/>
    <x v="4"/>
    <n v="22"/>
    <x v="3"/>
    <n v="4"/>
    <n v="9"/>
    <n v="31"/>
    <n v="5"/>
    <n v="6.2"/>
  </r>
  <r>
    <x v="157"/>
    <x v="4"/>
    <x v="5"/>
    <x v="90"/>
    <m/>
    <m/>
    <n v="14"/>
    <m/>
    <m/>
    <m/>
    <m/>
    <n v="11"/>
    <m/>
    <m/>
    <n v="9"/>
    <m/>
    <m/>
    <n v="14"/>
    <m/>
    <n v="9"/>
    <m/>
    <s v="Aargau42894"/>
    <x v="0"/>
    <x v="0"/>
    <n v="189"/>
    <x v="3"/>
    <n v="107"/>
    <x v="1"/>
    <n v="3"/>
    <n v="8"/>
    <n v="57"/>
    <n v="5"/>
    <n v="11.4"/>
  </r>
  <r>
    <x v="157"/>
    <x v="4"/>
    <x v="5"/>
    <x v="89"/>
    <m/>
    <n v="6"/>
    <m/>
    <m/>
    <m/>
    <m/>
    <n v="5"/>
    <m/>
    <m/>
    <n v="2"/>
    <m/>
    <m/>
    <n v="8"/>
    <m/>
    <n v="10"/>
    <m/>
    <m/>
    <s v="Dauphiné42894"/>
    <x v="1"/>
    <x v="0"/>
    <n v="175"/>
    <x v="3"/>
    <n v="93"/>
    <x v="0"/>
    <n v="4"/>
    <n v="9"/>
    <n v="31"/>
    <n v="5"/>
    <n v="6.2"/>
  </r>
  <r>
    <x v="158"/>
    <x v="5"/>
    <x v="5"/>
    <x v="91"/>
    <m/>
    <m/>
    <m/>
    <n v="13"/>
    <m/>
    <m/>
    <m/>
    <m/>
    <n v="10"/>
    <m/>
    <m/>
    <n v="14"/>
    <m/>
    <m/>
    <n v="17"/>
    <m/>
    <m/>
    <s v="Fyen Rundt42895"/>
    <x v="0"/>
    <x v="1"/>
    <n v="182"/>
    <x v="3"/>
    <n v="94"/>
    <x v="0"/>
    <n v="1"/>
    <n v="8"/>
    <n v="54"/>
    <n v="4"/>
    <n v="13.5"/>
  </r>
  <r>
    <x v="158"/>
    <x v="5"/>
    <x v="5"/>
    <x v="89"/>
    <m/>
    <n v="6"/>
    <m/>
    <m/>
    <m/>
    <m/>
    <n v="5"/>
    <m/>
    <m/>
    <n v="2"/>
    <m/>
    <m/>
    <n v="8"/>
    <m/>
    <n v="10"/>
    <m/>
    <m/>
    <s v="Dauphiné42895"/>
    <x v="1"/>
    <x v="0"/>
    <n v="146"/>
    <x v="2"/>
    <n v="87"/>
    <x v="2"/>
    <n v="4"/>
    <n v="9"/>
    <n v="31"/>
    <n v="5"/>
    <n v="6.2"/>
  </r>
  <r>
    <x v="159"/>
    <x v="6"/>
    <x v="5"/>
    <x v="92"/>
    <m/>
    <m/>
    <n v="11"/>
    <m/>
    <m/>
    <m/>
    <m/>
    <n v="9"/>
    <m/>
    <m/>
    <n v="14"/>
    <m/>
    <m/>
    <n v="11"/>
    <m/>
    <n v="14"/>
    <m/>
    <s v="Suisse42896"/>
    <x v="1"/>
    <x v="3"/>
    <n v="5"/>
    <x v="4"/>
    <n v="4"/>
    <x v="3"/>
    <n v="4"/>
    <n v="9"/>
    <n v="59"/>
    <n v="5"/>
    <n v="11.8"/>
  </r>
  <r>
    <x v="159"/>
    <x v="6"/>
    <x v="5"/>
    <x v="93"/>
    <m/>
    <m/>
    <m/>
    <n v="7"/>
    <m/>
    <m/>
    <m/>
    <m/>
    <n v="7"/>
    <m/>
    <m/>
    <n v="5"/>
    <m/>
    <m/>
    <n v="6"/>
    <m/>
    <m/>
    <s v="GP Horsens Posten42896"/>
    <x v="0"/>
    <x v="0"/>
    <n v="200"/>
    <x v="1"/>
    <n v="105"/>
    <x v="0"/>
    <n v="1"/>
    <n v="8"/>
    <n v="25"/>
    <n v="4"/>
    <n v="6.25"/>
  </r>
  <r>
    <x v="159"/>
    <x v="6"/>
    <x v="5"/>
    <x v="89"/>
    <m/>
    <n v="6"/>
    <m/>
    <m/>
    <m/>
    <m/>
    <n v="5"/>
    <m/>
    <m/>
    <n v="2"/>
    <m/>
    <m/>
    <n v="8"/>
    <m/>
    <n v="10"/>
    <m/>
    <m/>
    <s v="Dauphiné42896"/>
    <x v="1"/>
    <x v="4"/>
    <n v="168"/>
    <x v="0"/>
    <n v="101"/>
    <x v="0"/>
    <n v="4"/>
    <n v="9"/>
    <n v="31"/>
    <n v="5"/>
    <n v="6.2"/>
  </r>
  <r>
    <x v="160"/>
    <x v="0"/>
    <x v="5"/>
    <x v="92"/>
    <m/>
    <m/>
    <n v="11"/>
    <m/>
    <m/>
    <m/>
    <m/>
    <n v="9"/>
    <m/>
    <m/>
    <n v="14"/>
    <m/>
    <m/>
    <n v="11"/>
    <m/>
    <n v="14"/>
    <m/>
    <s v="Suisse42897"/>
    <x v="1"/>
    <x v="0"/>
    <n v="172"/>
    <x v="0"/>
    <n v="99"/>
    <x v="0"/>
    <n v="4"/>
    <n v="9"/>
    <n v="59"/>
    <n v="5"/>
    <n v="11.8"/>
  </r>
  <r>
    <x v="160"/>
    <x v="0"/>
    <x v="5"/>
    <x v="94"/>
    <m/>
    <m/>
    <n v="3"/>
    <m/>
    <m/>
    <m/>
    <m/>
    <n v="8"/>
    <m/>
    <m/>
    <m/>
    <n v="8"/>
    <m/>
    <m/>
    <n v="8"/>
    <m/>
    <m/>
    <s v="Rond van Limburg42897"/>
    <x v="0"/>
    <x v="5"/>
    <n v="195"/>
    <x v="3"/>
    <n v="102"/>
    <x v="0"/>
    <n v="2"/>
    <n v="8"/>
    <n v="27"/>
    <n v="4"/>
    <n v="6.75"/>
  </r>
  <r>
    <x v="160"/>
    <x v="0"/>
    <x v="5"/>
    <x v="89"/>
    <m/>
    <n v="6"/>
    <m/>
    <m/>
    <m/>
    <m/>
    <n v="5"/>
    <m/>
    <m/>
    <n v="2"/>
    <m/>
    <m/>
    <n v="8"/>
    <m/>
    <n v="10"/>
    <m/>
    <m/>
    <s v="Dauphiné42897"/>
    <x v="1"/>
    <x v="4"/>
    <n v="116"/>
    <x v="5"/>
    <n v="81"/>
    <x v="2"/>
    <n v="4"/>
    <n v="9"/>
    <n v="31"/>
    <n v="5"/>
    <n v="6.2"/>
  </r>
  <r>
    <x v="161"/>
    <x v="1"/>
    <x v="5"/>
    <x v="92"/>
    <m/>
    <m/>
    <n v="11"/>
    <m/>
    <m/>
    <m/>
    <m/>
    <n v="9"/>
    <m/>
    <m/>
    <n v="14"/>
    <m/>
    <m/>
    <n v="11"/>
    <m/>
    <n v="14"/>
    <m/>
    <s v="Suisse42898"/>
    <x v="1"/>
    <x v="1"/>
    <n v="155"/>
    <x v="0"/>
    <n v="85"/>
    <x v="2"/>
    <n v="4"/>
    <n v="9"/>
    <n v="59"/>
    <n v="5"/>
    <n v="11.8"/>
  </r>
  <r>
    <x v="161"/>
    <x v="1"/>
    <x v="5"/>
    <x v="95"/>
    <m/>
    <n v="2"/>
    <m/>
    <m/>
    <m/>
    <m/>
    <n v="11"/>
    <m/>
    <m/>
    <n v="4"/>
    <m/>
    <m/>
    <n v="12"/>
    <m/>
    <n v="5"/>
    <m/>
    <m/>
    <s v="Rund um Köln42898"/>
    <x v="0"/>
    <x v="1"/>
    <n v="193"/>
    <x v="3"/>
    <n v="116"/>
    <x v="1"/>
    <n v="2"/>
    <n v="8"/>
    <n v="34"/>
    <n v="5"/>
    <n v="6.8"/>
  </r>
  <r>
    <x v="162"/>
    <x v="2"/>
    <x v="5"/>
    <x v="92"/>
    <m/>
    <m/>
    <n v="11"/>
    <m/>
    <m/>
    <m/>
    <m/>
    <n v="9"/>
    <m/>
    <m/>
    <n v="14"/>
    <m/>
    <m/>
    <n v="11"/>
    <m/>
    <n v="14"/>
    <m/>
    <s v="Suisse42899"/>
    <x v="1"/>
    <x v="4"/>
    <n v="149"/>
    <x v="2"/>
    <n v="98"/>
    <x v="0"/>
    <n v="4"/>
    <n v="9"/>
    <n v="59"/>
    <n v="5"/>
    <n v="11.8"/>
  </r>
  <r>
    <x v="162"/>
    <x v="2"/>
    <x v="5"/>
    <x v="0"/>
    <m/>
    <n v="6"/>
    <m/>
    <m/>
    <m/>
    <m/>
    <n v="12"/>
    <m/>
    <m/>
    <n v="5"/>
    <m/>
    <m/>
    <n v="8"/>
    <m/>
    <n v="12"/>
    <m/>
    <m/>
    <s v="Fantasy42899"/>
    <x v="0"/>
    <x v="1"/>
    <n v="191"/>
    <x v="3"/>
    <n v="106"/>
    <x v="1"/>
    <n v="1"/>
    <n v="9"/>
    <n v="43"/>
    <n v="5"/>
    <n v="8.6"/>
  </r>
  <r>
    <x v="163"/>
    <x v="3"/>
    <x v="5"/>
    <x v="92"/>
    <m/>
    <m/>
    <n v="11"/>
    <m/>
    <m/>
    <m/>
    <m/>
    <n v="9"/>
    <m/>
    <m/>
    <n v="14"/>
    <m/>
    <m/>
    <n v="11"/>
    <m/>
    <n v="14"/>
    <m/>
    <s v="Suisse42900"/>
    <x v="1"/>
    <x v="0"/>
    <n v="223"/>
    <x v="1"/>
    <n v="117"/>
    <x v="1"/>
    <n v="4"/>
    <n v="9"/>
    <n v="59"/>
    <n v="5"/>
    <n v="11.8"/>
  </r>
  <r>
    <x v="163"/>
    <x v="3"/>
    <x v="5"/>
    <x v="0"/>
    <m/>
    <n v="11"/>
    <m/>
    <m/>
    <m/>
    <m/>
    <n v="6"/>
    <m/>
    <m/>
    <n v="4"/>
    <m/>
    <m/>
    <n v="6"/>
    <m/>
    <n v="6"/>
    <m/>
    <m/>
    <s v="Fantasy42900"/>
    <x v="0"/>
    <x v="0"/>
    <n v="160"/>
    <x v="0"/>
    <n v="92"/>
    <x v="0"/>
    <n v="1"/>
    <n v="8"/>
    <n v="33"/>
    <n v="5"/>
    <n v="6.6"/>
  </r>
  <r>
    <x v="164"/>
    <x v="4"/>
    <x v="5"/>
    <x v="92"/>
    <m/>
    <m/>
    <n v="11"/>
    <m/>
    <m/>
    <m/>
    <m/>
    <n v="9"/>
    <m/>
    <m/>
    <n v="14"/>
    <m/>
    <m/>
    <n v="11"/>
    <m/>
    <n v="14"/>
    <m/>
    <s v="Suisse42901"/>
    <x v="1"/>
    <x v="4"/>
    <n v="170"/>
    <x v="0"/>
    <n v="101"/>
    <x v="0"/>
    <n v="4"/>
    <n v="9"/>
    <n v="59"/>
    <n v="5"/>
    <n v="11.8"/>
  </r>
  <r>
    <x v="164"/>
    <x v="4"/>
    <x v="5"/>
    <x v="96"/>
    <m/>
    <m/>
    <m/>
    <n v="5"/>
    <m/>
    <m/>
    <m/>
    <m/>
    <n v="7"/>
    <m/>
    <m/>
    <n v="8"/>
    <m/>
    <m/>
    <n v="8"/>
    <m/>
    <m/>
    <s v="Route du Sud42901"/>
    <x v="1"/>
    <x v="0"/>
    <n v="177"/>
    <x v="3"/>
    <n v="96"/>
    <x v="0"/>
    <n v="2"/>
    <n v="8"/>
    <n v="28"/>
    <n v="4"/>
    <n v="7"/>
  </r>
  <r>
    <x v="164"/>
    <x v="4"/>
    <x v="5"/>
    <x v="0"/>
    <m/>
    <n v="5"/>
    <m/>
    <m/>
    <m/>
    <m/>
    <n v="7"/>
    <m/>
    <m/>
    <m/>
    <m/>
    <m/>
    <n v="6"/>
    <m/>
    <n v="4"/>
    <m/>
    <m/>
    <s v="Fantasy42901"/>
    <x v="0"/>
    <x v="1"/>
    <n v="176"/>
    <x v="3"/>
    <n v="95"/>
    <x v="0"/>
    <n v="1"/>
    <n v="8"/>
    <n v="22"/>
    <n v="4"/>
    <n v="5.5"/>
  </r>
  <r>
    <x v="165"/>
    <x v="5"/>
    <x v="5"/>
    <x v="92"/>
    <m/>
    <m/>
    <n v="11"/>
    <m/>
    <m/>
    <m/>
    <m/>
    <n v="9"/>
    <m/>
    <m/>
    <n v="14"/>
    <m/>
    <m/>
    <n v="11"/>
    <m/>
    <n v="14"/>
    <m/>
    <s v="Suisse42902"/>
    <x v="1"/>
    <x v="4"/>
    <n v="169"/>
    <x v="0"/>
    <n v="93"/>
    <x v="0"/>
    <n v="4"/>
    <n v="9"/>
    <n v="59"/>
    <n v="5"/>
    <n v="11.8"/>
  </r>
  <r>
    <x v="165"/>
    <x v="5"/>
    <x v="5"/>
    <x v="96"/>
    <m/>
    <m/>
    <m/>
    <n v="5"/>
    <m/>
    <m/>
    <m/>
    <m/>
    <n v="7"/>
    <m/>
    <m/>
    <n v="8"/>
    <m/>
    <m/>
    <n v="8"/>
    <m/>
    <m/>
    <s v="Route du Sud42902"/>
    <x v="1"/>
    <x v="1"/>
    <n v="174"/>
    <x v="0"/>
    <n v="91"/>
    <x v="0"/>
    <n v="2"/>
    <n v="8"/>
    <n v="28"/>
    <n v="4"/>
    <n v="7"/>
  </r>
  <r>
    <x v="165"/>
    <x v="5"/>
    <x v="5"/>
    <x v="0"/>
    <m/>
    <m/>
    <n v="5"/>
    <m/>
    <m/>
    <m/>
    <m/>
    <m/>
    <m/>
    <n v="5"/>
    <m/>
    <m/>
    <n v="3"/>
    <m/>
    <n v="5"/>
    <m/>
    <m/>
    <s v="Fantasy42902"/>
    <x v="0"/>
    <x v="4"/>
    <n v="142"/>
    <x v="2"/>
    <n v="93"/>
    <x v="0"/>
    <n v="1"/>
    <n v="8"/>
    <n v="18"/>
    <n v="4"/>
    <n v="4.5"/>
  </r>
  <r>
    <x v="166"/>
    <x v="6"/>
    <x v="5"/>
    <x v="92"/>
    <m/>
    <m/>
    <n v="11"/>
    <m/>
    <m/>
    <m/>
    <m/>
    <n v="9"/>
    <m/>
    <m/>
    <n v="14"/>
    <m/>
    <m/>
    <n v="11"/>
    <m/>
    <n v="14"/>
    <m/>
    <s v="Suisse42903"/>
    <x v="1"/>
    <x v="1"/>
    <n v="96"/>
    <x v="4"/>
    <n v="53"/>
    <x v="3"/>
    <n v="4"/>
    <n v="9"/>
    <n v="59"/>
    <n v="5"/>
    <n v="11.8"/>
  </r>
  <r>
    <x v="166"/>
    <x v="6"/>
    <x v="5"/>
    <x v="96"/>
    <m/>
    <m/>
    <m/>
    <n v="5"/>
    <m/>
    <m/>
    <m/>
    <m/>
    <n v="7"/>
    <m/>
    <m/>
    <n v="8"/>
    <m/>
    <m/>
    <n v="8"/>
    <m/>
    <m/>
    <s v="Route du Sud42903"/>
    <x v="1"/>
    <x v="4"/>
    <n v="167"/>
    <x v="0"/>
    <n v="94"/>
    <x v="0"/>
    <n v="2"/>
    <n v="8"/>
    <n v="28"/>
    <n v="4"/>
    <n v="7"/>
  </r>
  <r>
    <x v="166"/>
    <x v="6"/>
    <x v="5"/>
    <x v="0"/>
    <m/>
    <n v="1"/>
    <m/>
    <m/>
    <m/>
    <m/>
    <m/>
    <n v="7"/>
    <m/>
    <m/>
    <m/>
    <n v="7"/>
    <m/>
    <m/>
    <n v="5"/>
    <m/>
    <m/>
    <s v="Fantasy42903"/>
    <x v="0"/>
    <x v="5"/>
    <n v="146"/>
    <x v="2"/>
    <n v="83"/>
    <x v="2"/>
    <n v="1"/>
    <n v="8"/>
    <n v="20"/>
    <n v="4"/>
    <n v="5"/>
  </r>
  <r>
    <x v="167"/>
    <x v="0"/>
    <x v="5"/>
    <x v="92"/>
    <m/>
    <m/>
    <n v="11"/>
    <m/>
    <m/>
    <m/>
    <m/>
    <n v="9"/>
    <m/>
    <m/>
    <n v="14"/>
    <m/>
    <m/>
    <n v="11"/>
    <m/>
    <n v="14"/>
    <m/>
    <s v="Suisse42904"/>
    <x v="1"/>
    <x v="3"/>
    <n v="28"/>
    <x v="4"/>
    <n v="27"/>
    <x v="3"/>
    <n v="4"/>
    <n v="9"/>
    <n v="59"/>
    <n v="5"/>
    <n v="11.8"/>
  </r>
  <r>
    <x v="167"/>
    <x v="0"/>
    <x v="5"/>
    <x v="96"/>
    <m/>
    <m/>
    <m/>
    <n v="5"/>
    <m/>
    <m/>
    <m/>
    <m/>
    <n v="7"/>
    <m/>
    <m/>
    <n v="8"/>
    <m/>
    <m/>
    <n v="8"/>
    <m/>
    <m/>
    <s v="Route du Sud42904"/>
    <x v="1"/>
    <x v="1"/>
    <n v="154"/>
    <x v="0"/>
    <n v="81"/>
    <x v="2"/>
    <n v="2"/>
    <n v="8"/>
    <n v="28"/>
    <n v="4"/>
    <n v="7"/>
  </r>
  <r>
    <x v="167"/>
    <x v="0"/>
    <x v="5"/>
    <x v="97"/>
    <m/>
    <n v="6"/>
    <m/>
    <m/>
    <m/>
    <m/>
    <m/>
    <n v="6"/>
    <m/>
    <m/>
    <m/>
    <n v="5"/>
    <m/>
    <m/>
    <n v="6"/>
    <m/>
    <m/>
    <s v="Ride Bruges Cycling42904"/>
    <x v="0"/>
    <x v="1"/>
    <n v="156"/>
    <x v="0"/>
    <n v="80"/>
    <x v="2"/>
    <n v="2"/>
    <n v="8"/>
    <n v="23"/>
    <n v="4"/>
    <n v="5.75"/>
  </r>
  <r>
    <x v="168"/>
    <x v="1"/>
    <x v="5"/>
    <x v="0"/>
    <m/>
    <n v="3"/>
    <m/>
    <m/>
    <m/>
    <m/>
    <n v="9"/>
    <m/>
    <m/>
    <m/>
    <n v="10"/>
    <m/>
    <n v="12"/>
    <m/>
    <n v="12"/>
    <m/>
    <m/>
    <s v="Fantasy42905"/>
    <x v="0"/>
    <x v="4"/>
    <n v="179"/>
    <x v="3"/>
    <n v="103"/>
    <x v="0"/>
    <n v="1"/>
    <n v="8"/>
    <n v="46"/>
    <n v="5"/>
    <n v="9.1999999999999993"/>
  </r>
  <r>
    <x v="169"/>
    <x v="2"/>
    <x v="5"/>
    <x v="0"/>
    <m/>
    <m/>
    <n v="7"/>
    <m/>
    <m/>
    <m/>
    <m/>
    <n v="15"/>
    <m/>
    <m/>
    <m/>
    <n v="12"/>
    <m/>
    <n v="16"/>
    <m/>
    <n v="10"/>
    <m/>
    <s v="Fantasy42906"/>
    <x v="0"/>
    <x v="1"/>
    <n v="165"/>
    <x v="0"/>
    <n v="87"/>
    <x v="2"/>
    <n v="1"/>
    <n v="8"/>
    <n v="60"/>
    <n v="5"/>
    <n v="12"/>
  </r>
  <r>
    <x v="170"/>
    <x v="3"/>
    <x v="5"/>
    <x v="98"/>
    <m/>
    <m/>
    <n v="8"/>
    <m/>
    <m/>
    <m/>
    <m/>
    <n v="10"/>
    <m/>
    <m/>
    <n v="11"/>
    <m/>
    <m/>
    <n v="16"/>
    <m/>
    <n v="12"/>
    <m/>
    <s v="Slovenia42907"/>
    <x v="1"/>
    <x v="0"/>
    <n v="159"/>
    <x v="0"/>
    <n v="84"/>
    <x v="2"/>
    <n v="2"/>
    <n v="8"/>
    <n v="57"/>
    <n v="5"/>
    <n v="11.4"/>
  </r>
  <r>
    <x v="170"/>
    <x v="3"/>
    <x v="5"/>
    <x v="99"/>
    <m/>
    <m/>
    <n v="7"/>
    <m/>
    <m/>
    <m/>
    <n v="6"/>
    <m/>
    <m/>
    <n v="1"/>
    <m/>
    <m/>
    <n v="9"/>
    <m/>
    <n v="8"/>
    <m/>
    <m/>
    <s v="Halle - Ingooigem42907"/>
    <x v="0"/>
    <x v="0"/>
    <n v="198"/>
    <x v="3"/>
    <n v="108"/>
    <x v="1"/>
    <n v="2"/>
    <n v="8"/>
    <n v="31"/>
    <n v="5"/>
    <n v="6.2"/>
  </r>
  <r>
    <x v="171"/>
    <x v="4"/>
    <x v="5"/>
    <x v="98"/>
    <m/>
    <m/>
    <n v="8"/>
    <m/>
    <m/>
    <m/>
    <m/>
    <n v="10"/>
    <m/>
    <m/>
    <n v="11"/>
    <m/>
    <m/>
    <n v="16"/>
    <m/>
    <n v="12"/>
    <m/>
    <s v="Slovenia42908"/>
    <x v="1"/>
    <x v="0"/>
    <n v="169"/>
    <x v="0"/>
    <n v="89"/>
    <x v="2"/>
    <n v="2"/>
    <n v="8"/>
    <n v="57"/>
    <n v="5"/>
    <n v="11.4"/>
  </r>
  <r>
    <x v="171"/>
    <x v="4"/>
    <x v="5"/>
    <x v="0"/>
    <m/>
    <m/>
    <n v="9"/>
    <m/>
    <m/>
    <m/>
    <n v="9"/>
    <m/>
    <m/>
    <n v="5"/>
    <m/>
    <m/>
    <n v="9"/>
    <m/>
    <n v="10"/>
    <m/>
    <m/>
    <s v="Fantasy42908"/>
    <x v="0"/>
    <x v="1"/>
    <n v="189"/>
    <x v="3"/>
    <n v="99"/>
    <x v="0"/>
    <n v="1"/>
    <n v="8"/>
    <n v="42"/>
    <n v="5"/>
    <n v="8.4"/>
  </r>
  <r>
    <x v="172"/>
    <x v="5"/>
    <x v="5"/>
    <x v="98"/>
    <m/>
    <m/>
    <n v="8"/>
    <m/>
    <m/>
    <m/>
    <m/>
    <n v="10"/>
    <m/>
    <m/>
    <n v="11"/>
    <m/>
    <m/>
    <n v="16"/>
    <m/>
    <n v="12"/>
    <m/>
    <s v="Slovenia42909"/>
    <x v="1"/>
    <x v="4"/>
    <n v="168"/>
    <x v="0"/>
    <n v="95"/>
    <x v="0"/>
    <n v="2"/>
    <n v="8"/>
    <n v="57"/>
    <n v="5"/>
    <n v="11.4"/>
  </r>
  <r>
    <x v="172"/>
    <x v="5"/>
    <x v="5"/>
    <x v="0"/>
    <m/>
    <m/>
    <n v="3"/>
    <m/>
    <m/>
    <m/>
    <n v="8"/>
    <m/>
    <m/>
    <n v="5"/>
    <m/>
    <m/>
    <n v="6"/>
    <m/>
    <n v="9"/>
    <m/>
    <m/>
    <s v="Fantasy42909"/>
    <x v="0"/>
    <x v="0"/>
    <n v="158"/>
    <x v="0"/>
    <n v="99"/>
    <x v="0"/>
    <n v="1"/>
    <n v="8"/>
    <n v="31"/>
    <n v="5"/>
    <n v="6.2"/>
  </r>
  <r>
    <x v="173"/>
    <x v="6"/>
    <x v="5"/>
    <x v="98"/>
    <m/>
    <m/>
    <n v="8"/>
    <m/>
    <m/>
    <m/>
    <m/>
    <n v="10"/>
    <m/>
    <m/>
    <n v="11"/>
    <m/>
    <m/>
    <n v="16"/>
    <m/>
    <n v="12"/>
    <m/>
    <s v="Slovenia42910"/>
    <x v="1"/>
    <x v="0"/>
    <n v="160"/>
    <x v="0"/>
    <n v="86"/>
    <x v="2"/>
    <n v="2"/>
    <n v="8"/>
    <n v="57"/>
    <n v="5"/>
    <n v="11.4"/>
  </r>
  <r>
    <x v="173"/>
    <x v="6"/>
    <x v="5"/>
    <x v="0"/>
    <m/>
    <m/>
    <n v="7"/>
    <m/>
    <m/>
    <m/>
    <n v="4"/>
    <m/>
    <m/>
    <n v="2"/>
    <m/>
    <m/>
    <n v="4"/>
    <m/>
    <n v="7"/>
    <m/>
    <m/>
    <s v="Fantasy42910"/>
    <x v="0"/>
    <x v="1"/>
    <n v="168"/>
    <x v="0"/>
    <n v="95"/>
    <x v="0"/>
    <n v="1"/>
    <n v="8"/>
    <n v="24"/>
    <n v="5"/>
    <n v="4.8"/>
  </r>
  <r>
    <x v="174"/>
    <x v="1"/>
    <x v="5"/>
    <x v="0"/>
    <m/>
    <m/>
    <n v="14"/>
    <m/>
    <m/>
    <m/>
    <m/>
    <n v="11"/>
    <m/>
    <m/>
    <n v="14"/>
    <m/>
    <m/>
    <n v="22"/>
    <m/>
    <n v="14"/>
    <m/>
    <s v="Fantasy42912"/>
    <x v="0"/>
    <x v="0"/>
    <n v="165"/>
    <x v="0"/>
    <n v="97"/>
    <x v="0"/>
    <n v="1"/>
    <n v="7"/>
    <n v="75"/>
    <n v="5"/>
    <n v="15"/>
  </r>
  <r>
    <x v="175"/>
    <x v="2"/>
    <x v="5"/>
    <x v="0"/>
    <m/>
    <m/>
    <m/>
    <m/>
    <m/>
    <m/>
    <m/>
    <n v="12"/>
    <m/>
    <m/>
    <n v="4"/>
    <m/>
    <n v="13"/>
    <m/>
    <m/>
    <n v="11"/>
    <m/>
    <s v="Fantasy42913"/>
    <x v="0"/>
    <x v="1"/>
    <n v="168"/>
    <x v="0"/>
    <n v="96"/>
    <x v="0"/>
    <n v="1"/>
    <n v="7"/>
    <n v="40"/>
    <n v="4"/>
    <n v="10"/>
  </r>
  <r>
    <x v="175"/>
    <x v="2"/>
    <x v="5"/>
    <x v="0"/>
    <m/>
    <m/>
    <m/>
    <m/>
    <m/>
    <m/>
    <m/>
    <m/>
    <n v="10"/>
    <m/>
    <m/>
    <n v="6"/>
    <m/>
    <n v="6"/>
    <m/>
    <n v="6"/>
    <m/>
    <s v="Fantasy42913"/>
    <x v="0"/>
    <x v="3"/>
    <n v="44"/>
    <x v="4"/>
    <n v="43"/>
    <x v="3"/>
    <n v="1"/>
    <n v="7"/>
    <n v="28"/>
    <n v="4"/>
    <n v="7"/>
  </r>
  <r>
    <x v="176"/>
    <x v="3"/>
    <x v="5"/>
    <x v="0"/>
    <m/>
    <m/>
    <n v="14"/>
    <m/>
    <m/>
    <m/>
    <m/>
    <n v="12"/>
    <m/>
    <m/>
    <n v="17"/>
    <m/>
    <m/>
    <n v="23"/>
    <m/>
    <n v="14"/>
    <m/>
    <s v="Fantasy42914"/>
    <x v="0"/>
    <x v="1"/>
    <n v="153"/>
    <x v="0"/>
    <n v="81"/>
    <x v="2"/>
    <n v="1"/>
    <n v="7"/>
    <n v="80"/>
    <n v="5"/>
    <n v="16"/>
  </r>
  <r>
    <x v="177"/>
    <x v="4"/>
    <x v="5"/>
    <x v="0"/>
    <m/>
    <m/>
    <n v="9"/>
    <m/>
    <m/>
    <m/>
    <m/>
    <n v="10"/>
    <m/>
    <m/>
    <n v="9"/>
    <m/>
    <m/>
    <n v="16"/>
    <m/>
    <n v="15"/>
    <m/>
    <s v="Fantasy42915"/>
    <x v="0"/>
    <x v="2"/>
    <n v="182"/>
    <x v="3"/>
    <n v="110"/>
    <x v="1"/>
    <n v="1"/>
    <n v="8"/>
    <n v="59"/>
    <n v="5"/>
    <n v="11.8"/>
  </r>
  <r>
    <x v="178"/>
    <x v="5"/>
    <x v="5"/>
    <x v="0"/>
    <m/>
    <n v="15"/>
    <m/>
    <m/>
    <m/>
    <m/>
    <n v="13"/>
    <m/>
    <m/>
    <n v="9"/>
    <m/>
    <m/>
    <n v="12"/>
    <m/>
    <n v="20"/>
    <m/>
    <m/>
    <s v="Fantasy42916"/>
    <x v="0"/>
    <x v="1"/>
    <n v="150"/>
    <x v="0"/>
    <n v="79"/>
    <x v="2"/>
    <n v="1"/>
    <n v="8"/>
    <n v="69"/>
    <n v="5"/>
    <n v="13.8"/>
  </r>
  <r>
    <x v="179"/>
    <x v="6"/>
    <x v="6"/>
    <x v="100"/>
    <m/>
    <n v="12"/>
    <m/>
    <m/>
    <m/>
    <m/>
    <m/>
    <n v="9"/>
    <m/>
    <m/>
    <m/>
    <n v="12"/>
    <m/>
    <n v="15"/>
    <m/>
    <n v="13"/>
    <m/>
    <s v="TDF42917"/>
    <x v="1"/>
    <x v="3"/>
    <n v="14"/>
    <x v="4"/>
    <n v="13"/>
    <x v="3"/>
    <n v="5"/>
    <n v="9"/>
    <n v="61"/>
    <n v="5"/>
    <n v="12.2"/>
  </r>
  <r>
    <x v="179"/>
    <x v="6"/>
    <x v="6"/>
    <x v="0"/>
    <m/>
    <m/>
    <n v="5"/>
    <m/>
    <m/>
    <m/>
    <n v="7"/>
    <m/>
    <m/>
    <m/>
    <n v="4"/>
    <m/>
    <n v="11"/>
    <m/>
    <n v="11"/>
    <m/>
    <m/>
    <s v="Fantasy42917"/>
    <x v="0"/>
    <x v="0"/>
    <n v="179"/>
    <x v="3"/>
    <n v="96"/>
    <x v="0"/>
    <n v="1"/>
    <n v="8"/>
    <n v="38"/>
    <n v="5"/>
    <n v="7.6"/>
  </r>
  <r>
    <x v="180"/>
    <x v="0"/>
    <x v="6"/>
    <x v="100"/>
    <m/>
    <n v="12"/>
    <m/>
    <m/>
    <m/>
    <m/>
    <m/>
    <n v="9"/>
    <m/>
    <m/>
    <m/>
    <n v="12"/>
    <m/>
    <n v="15"/>
    <m/>
    <n v="13"/>
    <m/>
    <s v="TDF42918"/>
    <x v="1"/>
    <x v="1"/>
    <n v="202"/>
    <x v="1"/>
    <n v="111"/>
    <x v="1"/>
    <n v="5"/>
    <n v="9"/>
    <n v="61"/>
    <n v="5"/>
    <n v="12.2"/>
  </r>
  <r>
    <x v="180"/>
    <x v="0"/>
    <x v="6"/>
    <x v="101"/>
    <m/>
    <m/>
    <n v="3"/>
    <m/>
    <m/>
    <m/>
    <n v="5"/>
    <m/>
    <m/>
    <m/>
    <n v="7"/>
    <m/>
    <m/>
    <m/>
    <n v="11"/>
    <m/>
    <m/>
    <s v="Austria42918"/>
    <x v="1"/>
    <x v="3"/>
    <n v="1"/>
    <x v="4"/>
    <n v="1"/>
    <x v="3"/>
    <n v="2"/>
    <n v="8"/>
    <n v="26"/>
    <n v="4"/>
    <n v="6.5"/>
  </r>
  <r>
    <x v="180"/>
    <x v="0"/>
    <x v="6"/>
    <x v="0"/>
    <m/>
    <m/>
    <m/>
    <n v="6"/>
    <m/>
    <m/>
    <m/>
    <m/>
    <m/>
    <n v="4"/>
    <m/>
    <m/>
    <n v="8"/>
    <m/>
    <m/>
    <m/>
    <n v="7"/>
    <s v="Fantasy42918"/>
    <x v="0"/>
    <x v="0"/>
    <n v="199"/>
    <x v="3"/>
    <n v="108"/>
    <x v="1"/>
    <n v="1"/>
    <n v="8"/>
    <n v="25"/>
    <n v="4"/>
    <n v="6.25"/>
  </r>
  <r>
    <x v="181"/>
    <x v="1"/>
    <x v="6"/>
    <x v="100"/>
    <m/>
    <n v="12"/>
    <m/>
    <m/>
    <m/>
    <m/>
    <m/>
    <n v="9"/>
    <m/>
    <m/>
    <m/>
    <n v="12"/>
    <m/>
    <n v="15"/>
    <m/>
    <n v="13"/>
    <m/>
    <s v="TDF42919"/>
    <x v="1"/>
    <x v="0"/>
    <n v="204"/>
    <x v="1"/>
    <n v="109"/>
    <x v="1"/>
    <n v="5"/>
    <n v="9"/>
    <n v="61"/>
    <n v="5"/>
    <n v="12.2"/>
  </r>
  <r>
    <x v="181"/>
    <x v="1"/>
    <x v="6"/>
    <x v="101"/>
    <m/>
    <m/>
    <n v="3"/>
    <m/>
    <m/>
    <m/>
    <n v="5"/>
    <m/>
    <m/>
    <m/>
    <n v="7"/>
    <m/>
    <m/>
    <m/>
    <n v="11"/>
    <m/>
    <m/>
    <s v="Austria42919"/>
    <x v="1"/>
    <x v="1"/>
    <n v="192"/>
    <x v="3"/>
    <n v="101"/>
    <x v="0"/>
    <n v="2"/>
    <n v="8"/>
    <n v="26"/>
    <n v="4"/>
    <n v="6.5"/>
  </r>
  <r>
    <x v="181"/>
    <x v="1"/>
    <x v="6"/>
    <x v="0"/>
    <m/>
    <m/>
    <m/>
    <n v="6"/>
    <m/>
    <m/>
    <m/>
    <m/>
    <n v="7"/>
    <m/>
    <m/>
    <m/>
    <n v="10"/>
    <m/>
    <m/>
    <m/>
    <n v="2"/>
    <s v="Fantasy42919"/>
    <x v="0"/>
    <x v="0"/>
    <n v="175"/>
    <x v="3"/>
    <n v="95"/>
    <x v="0"/>
    <n v="1"/>
    <n v="8"/>
    <n v="25"/>
    <n v="4"/>
    <n v="6.25"/>
  </r>
  <r>
    <x v="182"/>
    <x v="2"/>
    <x v="6"/>
    <x v="100"/>
    <m/>
    <n v="12"/>
    <m/>
    <m/>
    <m/>
    <m/>
    <m/>
    <n v="9"/>
    <m/>
    <m/>
    <m/>
    <n v="12"/>
    <m/>
    <n v="15"/>
    <m/>
    <n v="13"/>
    <m/>
    <s v="TDF42920"/>
    <x v="1"/>
    <x v="1"/>
    <n v="208"/>
    <x v="1"/>
    <n v="108"/>
    <x v="1"/>
    <n v="5"/>
    <n v="9"/>
    <n v="61"/>
    <n v="5"/>
    <n v="12.2"/>
  </r>
  <r>
    <x v="182"/>
    <x v="2"/>
    <x v="6"/>
    <x v="101"/>
    <m/>
    <m/>
    <n v="3"/>
    <m/>
    <m/>
    <m/>
    <n v="5"/>
    <m/>
    <m/>
    <m/>
    <n v="7"/>
    <m/>
    <m/>
    <m/>
    <n v="11"/>
    <m/>
    <m/>
    <s v="Austria42920"/>
    <x v="1"/>
    <x v="0"/>
    <n v="202"/>
    <x v="1"/>
    <n v="113"/>
    <x v="1"/>
    <n v="2"/>
    <n v="8"/>
    <n v="26"/>
    <n v="4"/>
    <n v="6.5"/>
  </r>
  <r>
    <x v="182"/>
    <x v="2"/>
    <x v="6"/>
    <x v="0"/>
    <m/>
    <m/>
    <m/>
    <n v="7"/>
    <m/>
    <m/>
    <m/>
    <m/>
    <n v="6"/>
    <m/>
    <m/>
    <m/>
    <n v="8"/>
    <m/>
    <m/>
    <m/>
    <n v="5"/>
    <s v="Fantasy42920"/>
    <x v="0"/>
    <x v="1"/>
    <n v="181"/>
    <x v="3"/>
    <n v="95"/>
    <x v="0"/>
    <n v="1"/>
    <n v="8"/>
    <n v="26"/>
    <n v="4"/>
    <n v="6.5"/>
  </r>
  <r>
    <x v="183"/>
    <x v="3"/>
    <x v="6"/>
    <x v="100"/>
    <m/>
    <n v="12"/>
    <m/>
    <m/>
    <m/>
    <m/>
    <m/>
    <n v="9"/>
    <m/>
    <m/>
    <m/>
    <n v="12"/>
    <m/>
    <n v="15"/>
    <m/>
    <n v="13"/>
    <m/>
    <s v="TDF42921"/>
    <x v="1"/>
    <x v="0"/>
    <n v="161"/>
    <x v="0"/>
    <n v="91"/>
    <x v="0"/>
    <n v="5"/>
    <n v="9"/>
    <n v="61"/>
    <n v="5"/>
    <n v="12.2"/>
  </r>
  <r>
    <x v="183"/>
    <x v="3"/>
    <x v="6"/>
    <x v="101"/>
    <m/>
    <m/>
    <n v="3"/>
    <m/>
    <m/>
    <m/>
    <n v="5"/>
    <m/>
    <m/>
    <m/>
    <n v="7"/>
    <m/>
    <m/>
    <m/>
    <n v="11"/>
    <m/>
    <m/>
    <s v="Austria42921"/>
    <x v="1"/>
    <x v="1"/>
    <n v="225"/>
    <x v="1"/>
    <n v="128"/>
    <x v="4"/>
    <n v="2"/>
    <n v="8"/>
    <n v="26"/>
    <n v="4"/>
    <n v="6.5"/>
  </r>
  <r>
    <x v="183"/>
    <x v="3"/>
    <x v="6"/>
    <x v="0"/>
    <m/>
    <m/>
    <m/>
    <n v="6"/>
    <m/>
    <m/>
    <m/>
    <m/>
    <n v="4"/>
    <m/>
    <m/>
    <m/>
    <n v="11"/>
    <m/>
    <m/>
    <m/>
    <n v="4"/>
    <s v="Fantasy42921"/>
    <x v="0"/>
    <x v="4"/>
    <n v="128"/>
    <x v="2"/>
    <n v="78"/>
    <x v="2"/>
    <n v="1"/>
    <n v="8"/>
    <n v="25"/>
    <n v="4"/>
    <n v="6.25"/>
  </r>
  <r>
    <x v="184"/>
    <x v="4"/>
    <x v="6"/>
    <x v="100"/>
    <m/>
    <n v="12"/>
    <m/>
    <m/>
    <m/>
    <m/>
    <m/>
    <n v="9"/>
    <m/>
    <m/>
    <m/>
    <n v="12"/>
    <m/>
    <n v="15"/>
    <m/>
    <n v="13"/>
    <m/>
    <s v="TDF42922"/>
    <x v="1"/>
    <x v="1"/>
    <n v="216"/>
    <x v="1"/>
    <n v="112"/>
    <x v="1"/>
    <n v="5"/>
    <n v="9"/>
    <n v="61"/>
    <n v="5"/>
    <n v="12.2"/>
  </r>
  <r>
    <x v="184"/>
    <x v="4"/>
    <x v="6"/>
    <x v="101"/>
    <m/>
    <m/>
    <n v="3"/>
    <m/>
    <m/>
    <m/>
    <n v="5"/>
    <m/>
    <m/>
    <m/>
    <n v="7"/>
    <m/>
    <m/>
    <m/>
    <n v="11"/>
    <m/>
    <m/>
    <s v="Austria42922"/>
    <x v="1"/>
    <x v="4"/>
    <n v="83"/>
    <x v="4"/>
    <n v="48"/>
    <x v="3"/>
    <n v="2"/>
    <n v="8"/>
    <n v="26"/>
    <n v="4"/>
    <n v="6.5"/>
  </r>
  <r>
    <x v="184"/>
    <x v="4"/>
    <x v="6"/>
    <x v="0"/>
    <m/>
    <m/>
    <m/>
    <n v="6"/>
    <m/>
    <m/>
    <m/>
    <m/>
    <m/>
    <n v="2"/>
    <m/>
    <m/>
    <n v="9"/>
    <m/>
    <m/>
    <m/>
    <m/>
    <s v="Fantasy42922"/>
    <x v="0"/>
    <x v="1"/>
    <n v="191"/>
    <x v="3"/>
    <n v="101"/>
    <x v="0"/>
    <n v="1"/>
    <n v="8"/>
    <n v="17"/>
    <n v="3"/>
    <n v="5.666666666666667"/>
  </r>
  <r>
    <x v="185"/>
    <x v="5"/>
    <x v="6"/>
    <x v="100"/>
    <m/>
    <n v="12"/>
    <m/>
    <m/>
    <m/>
    <m/>
    <m/>
    <n v="9"/>
    <m/>
    <m/>
    <m/>
    <n v="12"/>
    <m/>
    <n v="15"/>
    <m/>
    <n v="13"/>
    <m/>
    <s v="TDF42923"/>
    <x v="1"/>
    <x v="1"/>
    <n v="214"/>
    <x v="1"/>
    <n v="111"/>
    <x v="1"/>
    <n v="5"/>
    <n v="9"/>
    <n v="61"/>
    <n v="5"/>
    <n v="12.2"/>
  </r>
  <r>
    <x v="185"/>
    <x v="5"/>
    <x v="6"/>
    <x v="101"/>
    <m/>
    <m/>
    <n v="3"/>
    <m/>
    <m/>
    <m/>
    <n v="5"/>
    <m/>
    <m/>
    <m/>
    <n v="7"/>
    <m/>
    <m/>
    <m/>
    <n v="11"/>
    <m/>
    <m/>
    <s v="Austria42923"/>
    <x v="1"/>
    <x v="4"/>
    <n v="213"/>
    <x v="1"/>
    <n v="115"/>
    <x v="1"/>
    <n v="2"/>
    <n v="8"/>
    <n v="26"/>
    <n v="4"/>
    <n v="6.5"/>
  </r>
  <r>
    <x v="185"/>
    <x v="5"/>
    <x v="6"/>
    <x v="0"/>
    <m/>
    <m/>
    <m/>
    <n v="6"/>
    <m/>
    <m/>
    <m/>
    <m/>
    <n v="5"/>
    <m/>
    <m/>
    <m/>
    <n v="13"/>
    <m/>
    <m/>
    <m/>
    <n v="2"/>
    <s v="Fantasy42923"/>
    <x v="0"/>
    <x v="0"/>
    <n v="195"/>
    <x v="3"/>
    <n v="110"/>
    <x v="1"/>
    <n v="1"/>
    <n v="8"/>
    <n v="26"/>
    <n v="4"/>
    <n v="6.5"/>
  </r>
  <r>
    <x v="186"/>
    <x v="6"/>
    <x v="6"/>
    <x v="100"/>
    <m/>
    <n v="12"/>
    <m/>
    <m/>
    <m/>
    <m/>
    <m/>
    <n v="9"/>
    <m/>
    <m/>
    <m/>
    <n v="12"/>
    <m/>
    <n v="15"/>
    <m/>
    <n v="13"/>
    <m/>
    <s v="TDF42924"/>
    <x v="1"/>
    <x v="0"/>
    <n v="189"/>
    <x v="3"/>
    <n v="105"/>
    <x v="0"/>
    <n v="5"/>
    <n v="9"/>
    <n v="61"/>
    <n v="5"/>
    <n v="12.2"/>
  </r>
  <r>
    <x v="186"/>
    <x v="6"/>
    <x v="6"/>
    <x v="101"/>
    <m/>
    <m/>
    <n v="3"/>
    <m/>
    <m/>
    <m/>
    <n v="5"/>
    <m/>
    <m/>
    <m/>
    <n v="7"/>
    <m/>
    <m/>
    <m/>
    <n v="11"/>
    <m/>
    <m/>
    <s v="Austria42924"/>
    <x v="1"/>
    <x v="1"/>
    <n v="201"/>
    <x v="1"/>
    <n v="105"/>
    <x v="0"/>
    <n v="2"/>
    <n v="8"/>
    <n v="26"/>
    <n v="4"/>
    <n v="6.5"/>
  </r>
  <r>
    <x v="186"/>
    <x v="6"/>
    <x v="6"/>
    <x v="102"/>
    <m/>
    <m/>
    <m/>
    <n v="6"/>
    <m/>
    <m/>
    <m/>
    <m/>
    <n v="6"/>
    <m/>
    <m/>
    <m/>
    <n v="8"/>
    <m/>
    <m/>
    <m/>
    <n v="8"/>
    <s v="Jean-Pierre Monséré42924"/>
    <x v="0"/>
    <x v="1"/>
    <n v="177"/>
    <x v="3"/>
    <n v="92"/>
    <x v="0"/>
    <n v="2"/>
    <n v="8"/>
    <n v="28"/>
    <n v="4"/>
    <n v="7"/>
  </r>
  <r>
    <x v="187"/>
    <x v="0"/>
    <x v="6"/>
    <x v="100"/>
    <m/>
    <n v="12"/>
    <m/>
    <m/>
    <m/>
    <m/>
    <m/>
    <n v="9"/>
    <m/>
    <m/>
    <m/>
    <n v="12"/>
    <m/>
    <n v="15"/>
    <m/>
    <n v="13"/>
    <m/>
    <s v="TDF42925"/>
    <x v="1"/>
    <x v="4"/>
    <n v="181"/>
    <x v="3"/>
    <n v="109"/>
    <x v="1"/>
    <n v="5"/>
    <n v="9"/>
    <n v="61"/>
    <n v="5"/>
    <n v="12.2"/>
  </r>
  <r>
    <x v="187"/>
    <x v="0"/>
    <x v="6"/>
    <x v="103"/>
    <m/>
    <m/>
    <m/>
    <n v="8"/>
    <m/>
    <m/>
    <m/>
    <m/>
    <n v="9"/>
    <m/>
    <m/>
    <m/>
    <n v="9"/>
    <m/>
    <m/>
    <m/>
    <n v="9"/>
    <s v="Velothon Wales42925"/>
    <x v="0"/>
    <x v="0"/>
    <n v="174"/>
    <x v="0"/>
    <n v="97"/>
    <x v="0"/>
    <n v="2"/>
    <n v="8"/>
    <n v="35"/>
    <n v="4"/>
    <n v="8.75"/>
  </r>
  <r>
    <x v="188"/>
    <x v="1"/>
    <x v="6"/>
    <x v="100"/>
    <m/>
    <n v="12"/>
    <m/>
    <m/>
    <m/>
    <m/>
    <m/>
    <n v="9"/>
    <m/>
    <m/>
    <m/>
    <n v="12"/>
    <m/>
    <n v="15"/>
    <m/>
    <n v="13"/>
    <m/>
    <s v="TDF42926"/>
    <x v="1"/>
    <x v="7"/>
    <s v="Repos"/>
    <x v="6"/>
    <s v="Repos"/>
    <x v="6"/>
    <n v="5"/>
    <n v="9"/>
    <n v="61"/>
    <n v="5"/>
    <n v="12.2"/>
  </r>
  <r>
    <x v="188"/>
    <x v="1"/>
    <x v="6"/>
    <x v="0"/>
    <m/>
    <m/>
    <n v="8"/>
    <m/>
    <m/>
    <m/>
    <n v="5"/>
    <m/>
    <m/>
    <m/>
    <n v="9"/>
    <m/>
    <n v="11"/>
    <m/>
    <m/>
    <m/>
    <n v="7"/>
    <s v="Fantasy42926"/>
    <x v="0"/>
    <x v="0"/>
    <n v="208"/>
    <x v="1"/>
    <n v="119"/>
    <x v="1"/>
    <n v="1"/>
    <n v="9"/>
    <n v="40"/>
    <n v="5"/>
    <n v="8"/>
  </r>
  <r>
    <x v="189"/>
    <x v="2"/>
    <x v="6"/>
    <x v="100"/>
    <m/>
    <n v="12"/>
    <m/>
    <m/>
    <m/>
    <m/>
    <m/>
    <n v="9"/>
    <m/>
    <m/>
    <m/>
    <n v="12"/>
    <m/>
    <n v="15"/>
    <m/>
    <n v="13"/>
    <m/>
    <s v="TDF42927"/>
    <x v="1"/>
    <x v="1"/>
    <n v="178"/>
    <x v="3"/>
    <n v="93"/>
    <x v="0"/>
    <n v="5"/>
    <n v="9"/>
    <n v="61"/>
    <n v="5"/>
    <n v="12.2"/>
  </r>
  <r>
    <x v="189"/>
    <x v="2"/>
    <x v="6"/>
    <x v="104"/>
    <m/>
    <m/>
    <m/>
    <n v="9"/>
    <m/>
    <m/>
    <m/>
    <m/>
    <n v="8"/>
    <m/>
    <m/>
    <m/>
    <n v="9"/>
    <m/>
    <m/>
    <m/>
    <n v="7"/>
    <s v="Sibiu42927"/>
    <x v="1"/>
    <x v="3"/>
    <n v="2"/>
    <x v="4"/>
    <n v="1"/>
    <x v="3"/>
    <n v="2"/>
    <n v="8"/>
    <n v="33"/>
    <n v="4"/>
    <n v="8.25"/>
  </r>
  <r>
    <x v="189"/>
    <x v="2"/>
    <x v="6"/>
    <x v="0"/>
    <m/>
    <m/>
    <n v="2"/>
    <m/>
    <m/>
    <m/>
    <n v="7"/>
    <m/>
    <m/>
    <m/>
    <n v="6"/>
    <m/>
    <m/>
    <m/>
    <n v="10"/>
    <m/>
    <m/>
    <s v="Fantasy42927"/>
    <x v="0"/>
    <x v="0"/>
    <n v="168"/>
    <x v="0"/>
    <n v="93"/>
    <x v="0"/>
    <n v="1"/>
    <n v="8"/>
    <n v="25"/>
    <n v="4"/>
    <n v="6.25"/>
  </r>
  <r>
    <x v="190"/>
    <x v="3"/>
    <x v="6"/>
    <x v="100"/>
    <m/>
    <n v="12"/>
    <m/>
    <m/>
    <m/>
    <m/>
    <m/>
    <n v="9"/>
    <m/>
    <m/>
    <m/>
    <n v="12"/>
    <m/>
    <n v="15"/>
    <m/>
    <n v="13"/>
    <m/>
    <s v="TDF42928"/>
    <x v="1"/>
    <x v="1"/>
    <n v="204"/>
    <x v="1"/>
    <n v="106"/>
    <x v="1"/>
    <n v="5"/>
    <n v="9"/>
    <n v="61"/>
    <n v="5"/>
    <n v="12.2"/>
  </r>
  <r>
    <x v="190"/>
    <x v="3"/>
    <x v="6"/>
    <x v="104"/>
    <m/>
    <m/>
    <m/>
    <n v="9"/>
    <m/>
    <m/>
    <m/>
    <m/>
    <n v="8"/>
    <m/>
    <m/>
    <m/>
    <n v="9"/>
    <m/>
    <m/>
    <m/>
    <n v="7"/>
    <s v="Sibiu42928"/>
    <x v="1"/>
    <x v="0"/>
    <n v="208"/>
    <x v="1"/>
    <n v="108"/>
    <x v="1"/>
    <n v="2"/>
    <n v="8"/>
    <n v="33"/>
    <n v="4"/>
    <n v="8.25"/>
  </r>
  <r>
    <x v="190"/>
    <x v="3"/>
    <x v="6"/>
    <x v="0"/>
    <m/>
    <m/>
    <n v="7"/>
    <m/>
    <m/>
    <m/>
    <n v="2"/>
    <m/>
    <m/>
    <m/>
    <n v="12"/>
    <m/>
    <m/>
    <m/>
    <n v="10"/>
    <m/>
    <m/>
    <s v="Fantasy42928"/>
    <x v="0"/>
    <x v="0"/>
    <n v="170"/>
    <x v="0"/>
    <n v="92"/>
    <x v="0"/>
    <n v="1"/>
    <n v="8"/>
    <n v="31"/>
    <n v="4"/>
    <n v="7.75"/>
  </r>
  <r>
    <x v="191"/>
    <x v="4"/>
    <x v="6"/>
    <x v="100"/>
    <m/>
    <n v="12"/>
    <m/>
    <m/>
    <m/>
    <m/>
    <m/>
    <n v="9"/>
    <m/>
    <m/>
    <m/>
    <n v="12"/>
    <m/>
    <n v="15"/>
    <m/>
    <n v="13"/>
    <m/>
    <s v="TDF42929"/>
    <x v="1"/>
    <x v="4"/>
    <n v="215"/>
    <x v="1"/>
    <n v="128"/>
    <x v="4"/>
    <n v="5"/>
    <n v="9"/>
    <n v="61"/>
    <n v="5"/>
    <n v="12.2"/>
  </r>
  <r>
    <x v="191"/>
    <x v="4"/>
    <x v="6"/>
    <x v="104"/>
    <m/>
    <m/>
    <m/>
    <n v="9"/>
    <m/>
    <m/>
    <m/>
    <m/>
    <n v="8"/>
    <m/>
    <m/>
    <m/>
    <n v="9"/>
    <m/>
    <m/>
    <m/>
    <n v="7"/>
    <s v="Sibiu42929"/>
    <x v="1"/>
    <x v="0"/>
    <n v="160"/>
    <x v="0"/>
    <n v="90"/>
    <x v="2"/>
    <n v="2"/>
    <n v="8"/>
    <n v="33"/>
    <n v="4"/>
    <n v="8.25"/>
  </r>
  <r>
    <x v="191"/>
    <x v="4"/>
    <x v="6"/>
    <x v="0"/>
    <m/>
    <m/>
    <n v="4"/>
    <m/>
    <m/>
    <m/>
    <n v="3"/>
    <m/>
    <m/>
    <m/>
    <n v="4"/>
    <m/>
    <m/>
    <m/>
    <n v="10"/>
    <m/>
    <m/>
    <s v="Fantasy42929"/>
    <x v="0"/>
    <x v="0"/>
    <n v="158"/>
    <x v="0"/>
    <n v="91"/>
    <x v="0"/>
    <n v="1"/>
    <n v="8"/>
    <n v="21"/>
    <n v="4"/>
    <n v="5.25"/>
  </r>
  <r>
    <x v="192"/>
    <x v="5"/>
    <x v="6"/>
    <x v="100"/>
    <m/>
    <n v="12"/>
    <m/>
    <m/>
    <m/>
    <m/>
    <m/>
    <n v="9"/>
    <m/>
    <m/>
    <m/>
    <n v="12"/>
    <m/>
    <n v="15"/>
    <m/>
    <n v="13"/>
    <m/>
    <s v="TDF42930"/>
    <x v="1"/>
    <x v="4"/>
    <n v="101"/>
    <x v="5"/>
    <n v="68"/>
    <x v="5"/>
    <n v="5"/>
    <n v="9"/>
    <n v="61"/>
    <n v="5"/>
    <n v="12.2"/>
  </r>
  <r>
    <x v="192"/>
    <x v="5"/>
    <x v="6"/>
    <x v="104"/>
    <m/>
    <m/>
    <m/>
    <n v="9"/>
    <m/>
    <m/>
    <m/>
    <m/>
    <n v="8"/>
    <m/>
    <m/>
    <m/>
    <n v="9"/>
    <m/>
    <m/>
    <m/>
    <n v="7"/>
    <s v="Sibiu42930"/>
    <x v="1"/>
    <x v="0"/>
    <n v="211"/>
    <x v="1"/>
    <n v="113"/>
    <x v="1"/>
    <n v="2"/>
    <n v="8"/>
    <n v="33"/>
    <n v="4"/>
    <n v="8.25"/>
  </r>
  <r>
    <x v="192"/>
    <x v="5"/>
    <x v="6"/>
    <x v="0"/>
    <m/>
    <m/>
    <n v="3"/>
    <m/>
    <m/>
    <m/>
    <n v="5"/>
    <m/>
    <m/>
    <m/>
    <n v="8"/>
    <m/>
    <m/>
    <m/>
    <n v="8"/>
    <m/>
    <m/>
    <s v="Fantasy42930"/>
    <x v="0"/>
    <x v="4"/>
    <n v="111"/>
    <x v="5"/>
    <n v="97"/>
    <x v="0"/>
    <n v="1"/>
    <n v="8"/>
    <n v="24"/>
    <n v="4"/>
    <n v="6"/>
  </r>
  <r>
    <x v="193"/>
    <x v="6"/>
    <x v="6"/>
    <x v="100"/>
    <m/>
    <n v="12"/>
    <m/>
    <m/>
    <m/>
    <m/>
    <m/>
    <n v="9"/>
    <m/>
    <m/>
    <m/>
    <n v="12"/>
    <m/>
    <n v="15"/>
    <m/>
    <n v="13"/>
    <m/>
    <s v="TDF42931"/>
    <x v="1"/>
    <x v="0"/>
    <n v="181"/>
    <x v="3"/>
    <n v="97"/>
    <x v="0"/>
    <n v="5"/>
    <n v="9"/>
    <n v="61"/>
    <n v="5"/>
    <n v="12.2"/>
  </r>
  <r>
    <x v="193"/>
    <x v="6"/>
    <x v="6"/>
    <x v="104"/>
    <m/>
    <m/>
    <m/>
    <n v="9"/>
    <m/>
    <m/>
    <m/>
    <m/>
    <n v="8"/>
    <m/>
    <m/>
    <m/>
    <n v="9"/>
    <m/>
    <m/>
    <m/>
    <n v="7"/>
    <s v="Sibiu42931"/>
    <x v="1"/>
    <x v="0"/>
    <n v="148"/>
    <x v="2"/>
    <n v="84"/>
    <x v="2"/>
    <n v="2"/>
    <n v="8"/>
    <n v="33"/>
    <n v="4"/>
    <n v="8.25"/>
  </r>
  <r>
    <x v="193"/>
    <x v="6"/>
    <x v="6"/>
    <x v="0"/>
    <m/>
    <m/>
    <n v="6"/>
    <m/>
    <m/>
    <m/>
    <n v="6"/>
    <m/>
    <m/>
    <m/>
    <n v="6"/>
    <m/>
    <m/>
    <m/>
    <n v="9"/>
    <m/>
    <m/>
    <s v="Fantasy42931"/>
    <x v="0"/>
    <x v="0"/>
    <n v="159"/>
    <x v="0"/>
    <n v="94"/>
    <x v="0"/>
    <n v="1"/>
    <n v="7"/>
    <n v="27"/>
    <n v="4"/>
    <n v="6.75"/>
  </r>
  <r>
    <x v="194"/>
    <x v="0"/>
    <x v="6"/>
    <x v="100"/>
    <m/>
    <n v="12"/>
    <m/>
    <m/>
    <m/>
    <m/>
    <m/>
    <n v="9"/>
    <m/>
    <m/>
    <m/>
    <n v="12"/>
    <m/>
    <n v="15"/>
    <m/>
    <n v="13"/>
    <m/>
    <s v="TDF42932"/>
    <x v="1"/>
    <x v="0"/>
    <n v="189"/>
    <x v="3"/>
    <n v="103"/>
    <x v="0"/>
    <n v="5"/>
    <n v="9"/>
    <n v="61"/>
    <n v="5"/>
    <n v="12.2"/>
  </r>
  <r>
    <x v="194"/>
    <x v="0"/>
    <x v="6"/>
    <x v="105"/>
    <m/>
    <m/>
    <n v="7"/>
    <m/>
    <m/>
    <m/>
    <n v="7"/>
    <m/>
    <m/>
    <m/>
    <n v="6"/>
    <m/>
    <n v="7"/>
    <m/>
    <n v="10"/>
    <m/>
    <m/>
    <s v="Matteotti42932"/>
    <x v="0"/>
    <x v="0"/>
    <n v="195"/>
    <x v="3"/>
    <n v="110"/>
    <x v="1"/>
    <n v="2"/>
    <n v="8"/>
    <n v="37"/>
    <n v="5"/>
    <n v="7.4"/>
  </r>
  <r>
    <x v="195"/>
    <x v="1"/>
    <x v="6"/>
    <x v="100"/>
    <m/>
    <n v="12"/>
    <m/>
    <m/>
    <m/>
    <m/>
    <m/>
    <n v="9"/>
    <m/>
    <m/>
    <m/>
    <n v="12"/>
    <m/>
    <n v="15"/>
    <m/>
    <n v="13"/>
    <m/>
    <s v="TDF42933"/>
    <x v="1"/>
    <x v="7"/>
    <s v="Repos"/>
    <x v="6"/>
    <s v="Repos"/>
    <x v="6"/>
    <n v="5"/>
    <n v="9"/>
    <n v="61"/>
    <n v="5"/>
    <n v="12.2"/>
  </r>
  <r>
    <x v="195"/>
    <x v="1"/>
    <x v="6"/>
    <x v="0"/>
    <m/>
    <m/>
    <m/>
    <n v="8"/>
    <m/>
    <m/>
    <m/>
    <m/>
    <n v="9"/>
    <m/>
    <n v="11"/>
    <m/>
    <m/>
    <n v="17"/>
    <m/>
    <m/>
    <n v="6"/>
    <s v="Fantasy42933"/>
    <x v="0"/>
    <x v="1"/>
    <n v="155"/>
    <x v="0"/>
    <n v="90"/>
    <x v="2"/>
    <n v="1"/>
    <n v="8"/>
    <n v="51"/>
    <n v="5"/>
    <n v="10.199999999999999"/>
  </r>
  <r>
    <x v="196"/>
    <x v="2"/>
    <x v="6"/>
    <x v="100"/>
    <m/>
    <n v="12"/>
    <m/>
    <m/>
    <m/>
    <m/>
    <m/>
    <n v="9"/>
    <m/>
    <m/>
    <m/>
    <n v="12"/>
    <m/>
    <n v="15"/>
    <m/>
    <n v="13"/>
    <m/>
    <s v="TDF42934"/>
    <x v="1"/>
    <x v="1"/>
    <n v="165"/>
    <x v="0"/>
    <n v="95"/>
    <x v="0"/>
    <n v="5"/>
    <n v="9"/>
    <n v="61"/>
    <n v="5"/>
    <n v="12.2"/>
  </r>
  <r>
    <x v="196"/>
    <x v="2"/>
    <x v="6"/>
    <x v="0"/>
    <m/>
    <m/>
    <n v="12"/>
    <m/>
    <m/>
    <m/>
    <n v="9"/>
    <m/>
    <m/>
    <m/>
    <n v="10"/>
    <m/>
    <n v="14"/>
    <m/>
    <n v="13"/>
    <m/>
    <m/>
    <s v="Fantasy42934"/>
    <x v="0"/>
    <x v="0"/>
    <n v="180"/>
    <x v="3"/>
    <n v="95"/>
    <x v="0"/>
    <n v="1"/>
    <n v="8"/>
    <n v="58"/>
    <n v="5"/>
    <n v="11.6"/>
  </r>
  <r>
    <x v="197"/>
    <x v="3"/>
    <x v="6"/>
    <x v="100"/>
    <m/>
    <n v="12"/>
    <m/>
    <m/>
    <m/>
    <m/>
    <m/>
    <n v="9"/>
    <m/>
    <m/>
    <m/>
    <n v="12"/>
    <m/>
    <n v="15"/>
    <m/>
    <n v="13"/>
    <m/>
    <s v="TDF42935"/>
    <x v="1"/>
    <x v="4"/>
    <n v="183"/>
    <x v="3"/>
    <n v="114"/>
    <x v="1"/>
    <n v="5"/>
    <n v="9"/>
    <n v="61"/>
    <n v="5"/>
    <n v="12.2"/>
  </r>
  <r>
    <x v="197"/>
    <x v="3"/>
    <x v="6"/>
    <x v="106"/>
    <m/>
    <m/>
    <n v="12"/>
    <m/>
    <m/>
    <m/>
    <n v="12"/>
    <m/>
    <m/>
    <m/>
    <n v="13"/>
    <m/>
    <n v="13"/>
    <m/>
    <n v="14"/>
    <m/>
    <m/>
    <s v="Cerami42935"/>
    <x v="0"/>
    <x v="1"/>
    <n v="210"/>
    <x v="1"/>
    <n v="110"/>
    <x v="1"/>
    <n v="2"/>
    <n v="8"/>
    <n v="64"/>
    <n v="5"/>
    <n v="12.8"/>
  </r>
  <r>
    <x v="198"/>
    <x v="4"/>
    <x v="6"/>
    <x v="100"/>
    <m/>
    <n v="12"/>
    <m/>
    <m/>
    <m/>
    <m/>
    <m/>
    <n v="9"/>
    <m/>
    <m/>
    <m/>
    <n v="12"/>
    <m/>
    <n v="15"/>
    <m/>
    <n v="13"/>
    <m/>
    <s v="TDF42936"/>
    <x v="1"/>
    <x v="4"/>
    <n v="179"/>
    <x v="3"/>
    <n v="104"/>
    <x v="0"/>
    <n v="5"/>
    <n v="9"/>
    <n v="61"/>
    <n v="5"/>
    <n v="12.2"/>
  </r>
  <r>
    <x v="198"/>
    <x v="4"/>
    <x v="6"/>
    <x v="0"/>
    <m/>
    <m/>
    <m/>
    <n v="9"/>
    <m/>
    <m/>
    <m/>
    <m/>
    <n v="15"/>
    <m/>
    <n v="10"/>
    <m/>
    <m/>
    <n v="15"/>
    <m/>
    <m/>
    <n v="7"/>
    <s v="Fantasy42936"/>
    <x v="0"/>
    <x v="0"/>
    <n v="151"/>
    <x v="0"/>
    <n v="93"/>
    <x v="0"/>
    <n v="1"/>
    <n v="8"/>
    <n v="56"/>
    <n v="5"/>
    <n v="11.2"/>
  </r>
  <r>
    <x v="199"/>
    <x v="5"/>
    <x v="6"/>
    <x v="100"/>
    <m/>
    <n v="12"/>
    <m/>
    <m/>
    <m/>
    <m/>
    <m/>
    <n v="9"/>
    <m/>
    <m/>
    <m/>
    <n v="12"/>
    <m/>
    <n v="15"/>
    <m/>
    <n v="13"/>
    <m/>
    <s v="TDF42937"/>
    <x v="1"/>
    <x v="1"/>
    <n v="223"/>
    <x v="1"/>
    <n v="116"/>
    <x v="1"/>
    <n v="5"/>
    <n v="9"/>
    <n v="61"/>
    <n v="5"/>
    <n v="12.2"/>
  </r>
  <r>
    <x v="199"/>
    <x v="5"/>
    <x v="6"/>
    <x v="0"/>
    <m/>
    <m/>
    <n v="11"/>
    <m/>
    <m/>
    <m/>
    <n v="9"/>
    <m/>
    <m/>
    <n v="11"/>
    <m/>
    <m/>
    <n v="8"/>
    <m/>
    <m/>
    <n v="9"/>
    <m/>
    <s v="Fantasy42937"/>
    <x v="0"/>
    <x v="1"/>
    <n v="147"/>
    <x v="2"/>
    <n v="78"/>
    <x v="2"/>
    <n v="1"/>
    <n v="8"/>
    <n v="48"/>
    <n v="5"/>
    <n v="9.6"/>
  </r>
  <r>
    <x v="200"/>
    <x v="6"/>
    <x v="6"/>
    <x v="100"/>
    <m/>
    <n v="12"/>
    <m/>
    <m/>
    <m/>
    <m/>
    <m/>
    <n v="9"/>
    <m/>
    <m/>
    <m/>
    <n v="12"/>
    <m/>
    <n v="15"/>
    <m/>
    <n v="13"/>
    <m/>
    <s v="TDF42938"/>
    <x v="1"/>
    <x v="3"/>
    <n v="22"/>
    <x v="4"/>
    <n v="21"/>
    <x v="3"/>
    <n v="5"/>
    <n v="9"/>
    <n v="61"/>
    <n v="5"/>
    <n v="12.2"/>
  </r>
  <r>
    <x v="200"/>
    <x v="6"/>
    <x v="6"/>
    <x v="107"/>
    <m/>
    <m/>
    <n v="6"/>
    <m/>
    <m/>
    <m/>
    <n v="7"/>
    <m/>
    <m/>
    <m/>
    <n v="10"/>
    <m/>
    <m/>
    <m/>
    <n v="18"/>
    <m/>
    <m/>
    <s v="Wallonie42938"/>
    <x v="1"/>
    <x v="0"/>
    <n v="188"/>
    <x v="3"/>
    <n v="101"/>
    <x v="0"/>
    <n v="3"/>
    <n v="8"/>
    <n v="41"/>
    <n v="4"/>
    <n v="10.25"/>
  </r>
  <r>
    <x v="200"/>
    <x v="6"/>
    <x v="6"/>
    <x v="0"/>
    <m/>
    <n v="4"/>
    <m/>
    <m/>
    <m/>
    <m/>
    <m/>
    <m/>
    <n v="11"/>
    <m/>
    <m/>
    <m/>
    <n v="5"/>
    <m/>
    <m/>
    <n v="5"/>
    <m/>
    <s v="Fantasy42938"/>
    <x v="0"/>
    <x v="1"/>
    <n v="154"/>
    <x v="0"/>
    <n v="87"/>
    <x v="2"/>
    <n v="1"/>
    <n v="8"/>
    <n v="25"/>
    <n v="4"/>
    <n v="6.25"/>
  </r>
  <r>
    <x v="201"/>
    <x v="0"/>
    <x v="6"/>
    <x v="100"/>
    <m/>
    <n v="12"/>
    <m/>
    <m/>
    <m/>
    <m/>
    <m/>
    <n v="9"/>
    <m/>
    <m/>
    <m/>
    <n v="12"/>
    <m/>
    <n v="15"/>
    <m/>
    <n v="13"/>
    <m/>
    <s v="TDF42939"/>
    <x v="1"/>
    <x v="1"/>
    <n v="104"/>
    <x v="5"/>
    <n v="61"/>
    <x v="5"/>
    <n v="5"/>
    <n v="9"/>
    <n v="61"/>
    <n v="5"/>
    <n v="12.2"/>
  </r>
  <r>
    <x v="201"/>
    <x v="0"/>
    <x v="6"/>
    <x v="107"/>
    <m/>
    <m/>
    <n v="6"/>
    <m/>
    <m/>
    <m/>
    <n v="7"/>
    <m/>
    <m/>
    <m/>
    <n v="10"/>
    <m/>
    <m/>
    <m/>
    <n v="18"/>
    <m/>
    <m/>
    <s v="Wallonie42939"/>
    <x v="1"/>
    <x v="0"/>
    <n v="188"/>
    <x v="3"/>
    <n v="104"/>
    <x v="0"/>
    <n v="3"/>
    <n v="8"/>
    <n v="41"/>
    <n v="4"/>
    <n v="10.25"/>
  </r>
  <r>
    <x v="201"/>
    <x v="0"/>
    <x v="6"/>
    <x v="0"/>
    <m/>
    <n v="11"/>
    <m/>
    <m/>
    <m/>
    <m/>
    <m/>
    <m/>
    <n v="9"/>
    <m/>
    <m/>
    <m/>
    <n v="8"/>
    <m/>
    <m/>
    <n v="6"/>
    <m/>
    <s v="Fantasy42939"/>
    <x v="0"/>
    <x v="1"/>
    <n v="80"/>
    <x v="4"/>
    <n v="50"/>
    <x v="3"/>
    <n v="1"/>
    <n v="7"/>
    <n v="34"/>
    <n v="4"/>
    <n v="8.5"/>
  </r>
  <r>
    <x v="202"/>
    <x v="1"/>
    <x v="6"/>
    <x v="107"/>
    <m/>
    <m/>
    <n v="6"/>
    <m/>
    <m/>
    <m/>
    <n v="7"/>
    <m/>
    <m/>
    <m/>
    <n v="10"/>
    <m/>
    <m/>
    <m/>
    <n v="18"/>
    <m/>
    <m/>
    <s v="Wallonie42940"/>
    <x v="1"/>
    <x v="0"/>
    <n v="182"/>
    <x v="3"/>
    <n v="98"/>
    <x v="0"/>
    <n v="3"/>
    <n v="8"/>
    <n v="41"/>
    <n v="4"/>
    <n v="10.25"/>
  </r>
  <r>
    <x v="202"/>
    <x v="1"/>
    <x v="6"/>
    <x v="0"/>
    <m/>
    <n v="11"/>
    <m/>
    <m/>
    <m/>
    <m/>
    <m/>
    <n v="21"/>
    <m/>
    <m/>
    <m/>
    <n v="15"/>
    <m/>
    <m/>
    <n v="13"/>
    <m/>
    <n v="9"/>
    <s v="Fantasy42940"/>
    <x v="0"/>
    <x v="1"/>
    <n v="130"/>
    <x v="2"/>
    <n v="77"/>
    <x v="2"/>
    <n v="1"/>
    <n v="7"/>
    <n v="69"/>
    <n v="5"/>
    <n v="13.8"/>
  </r>
  <r>
    <x v="203"/>
    <x v="2"/>
    <x v="6"/>
    <x v="107"/>
    <m/>
    <m/>
    <n v="6"/>
    <m/>
    <m/>
    <m/>
    <n v="7"/>
    <m/>
    <m/>
    <m/>
    <n v="10"/>
    <m/>
    <m/>
    <m/>
    <n v="18"/>
    <m/>
    <m/>
    <s v="Wallonie42941"/>
    <x v="1"/>
    <x v="0"/>
    <n v="164"/>
    <x v="0"/>
    <n v="92"/>
    <x v="0"/>
    <n v="3"/>
    <n v="8"/>
    <n v="41"/>
    <n v="4"/>
    <n v="10.25"/>
  </r>
  <r>
    <x v="203"/>
    <x v="2"/>
    <x v="6"/>
    <x v="108"/>
    <m/>
    <n v="11"/>
    <m/>
    <m/>
    <m/>
    <m/>
    <m/>
    <n v="22"/>
    <m/>
    <m/>
    <m/>
    <n v="15"/>
    <m/>
    <m/>
    <n v="16"/>
    <m/>
    <n v="10"/>
    <s v="Ordizia42941"/>
    <x v="0"/>
    <x v="0"/>
    <n v="166"/>
    <x v="0"/>
    <n v="95"/>
    <x v="0"/>
    <n v="1"/>
    <n v="8"/>
    <n v="74"/>
    <n v="5"/>
    <n v="14.8"/>
  </r>
  <r>
    <x v="204"/>
    <x v="3"/>
    <x v="6"/>
    <x v="107"/>
    <m/>
    <m/>
    <n v="6"/>
    <m/>
    <m/>
    <m/>
    <n v="7"/>
    <m/>
    <m/>
    <m/>
    <n v="10"/>
    <m/>
    <m/>
    <m/>
    <n v="18"/>
    <m/>
    <m/>
    <s v="Wallonie42942"/>
    <x v="1"/>
    <x v="0"/>
    <n v="175"/>
    <x v="3"/>
    <n v="93"/>
    <x v="0"/>
    <n v="3"/>
    <n v="8"/>
    <n v="41"/>
    <n v="4"/>
    <n v="10.25"/>
  </r>
  <r>
    <x v="204"/>
    <x v="3"/>
    <x v="6"/>
    <x v="0"/>
    <m/>
    <n v="12"/>
    <m/>
    <m/>
    <m/>
    <m/>
    <m/>
    <m/>
    <n v="12"/>
    <m/>
    <m/>
    <n v="7"/>
    <m/>
    <m/>
    <n v="11"/>
    <m/>
    <n v="11"/>
    <s v="Fantasy42942"/>
    <x v="0"/>
    <x v="5"/>
    <n v="180"/>
    <x v="3"/>
    <n v="84"/>
    <x v="2"/>
    <n v="1"/>
    <n v="8"/>
    <n v="53"/>
    <n v="5"/>
    <n v="10.6"/>
  </r>
  <r>
    <x v="205"/>
    <x v="4"/>
    <x v="6"/>
    <x v="0"/>
    <m/>
    <m/>
    <n v="6"/>
    <m/>
    <m/>
    <m/>
    <m/>
    <m/>
    <n v="9"/>
    <m/>
    <m/>
    <m/>
    <n v="6"/>
    <m/>
    <m/>
    <m/>
    <n v="10"/>
    <s v="Fantasy42943"/>
    <x v="0"/>
    <x v="6"/>
    <n v="28"/>
    <x v="4"/>
    <n v="27"/>
    <x v="3"/>
    <n v="1"/>
    <n v="7"/>
    <n v="31"/>
    <n v="4"/>
    <n v="7.75"/>
  </r>
  <r>
    <x v="205"/>
    <x v="4"/>
    <x v="6"/>
    <x v="109"/>
    <m/>
    <n v="16"/>
    <m/>
    <m/>
    <m/>
    <m/>
    <n v="10"/>
    <m/>
    <m/>
    <m/>
    <n v="14"/>
    <m/>
    <m/>
    <m/>
    <n v="20"/>
    <m/>
    <m/>
    <s v="Rudi Altig42943"/>
    <x v="0"/>
    <x v="0"/>
    <n v="145"/>
    <x v="2"/>
    <n v="91"/>
    <x v="0"/>
    <n v="2"/>
    <n v="8"/>
    <n v="60"/>
    <n v="4"/>
    <n v="15"/>
  </r>
  <r>
    <x v="206"/>
    <x v="5"/>
    <x v="6"/>
    <x v="110"/>
    <m/>
    <m/>
    <n v="9"/>
    <m/>
    <m/>
    <m/>
    <m/>
    <n v="16"/>
    <m/>
    <m/>
    <n v="13"/>
    <m/>
    <m/>
    <n v="13"/>
    <m/>
    <n v="12"/>
    <m/>
    <s v="La Normande42944"/>
    <x v="0"/>
    <x v="0"/>
    <n v="157"/>
    <x v="0"/>
    <n v="88"/>
    <x v="2"/>
    <n v="2"/>
    <n v="8"/>
    <n v="63"/>
    <n v="5"/>
    <n v="12.6"/>
  </r>
  <r>
    <x v="207"/>
    <x v="6"/>
    <x v="6"/>
    <x v="111"/>
    <m/>
    <m/>
    <n v="5"/>
    <m/>
    <m/>
    <m/>
    <n v="7"/>
    <m/>
    <m/>
    <m/>
    <n v="9"/>
    <m/>
    <m/>
    <m/>
    <n v="12"/>
    <m/>
    <m/>
    <s v="Pologne42945"/>
    <x v="1"/>
    <x v="1"/>
    <n v="130"/>
    <x v="2"/>
    <n v="71"/>
    <x v="5"/>
    <n v="3"/>
    <n v="8"/>
    <n v="33"/>
    <n v="4"/>
    <n v="8.25"/>
  </r>
  <r>
    <x v="207"/>
    <x v="6"/>
    <x v="6"/>
    <x v="112"/>
    <m/>
    <n v="8"/>
    <m/>
    <m/>
    <m/>
    <m/>
    <m/>
    <n v="16"/>
    <m/>
    <m/>
    <m/>
    <n v="8"/>
    <m/>
    <n v="8"/>
    <m/>
    <n v="8"/>
    <m/>
    <s v="San Sebastian42945"/>
    <x v="0"/>
    <x v="0"/>
    <n v="231"/>
    <x v="1"/>
    <n v="133"/>
    <x v="4"/>
    <n v="5"/>
    <n v="9"/>
    <n v="48"/>
    <n v="5"/>
    <n v="9.6"/>
  </r>
  <r>
    <x v="208"/>
    <x v="0"/>
    <x v="6"/>
    <x v="111"/>
    <m/>
    <m/>
    <n v="5"/>
    <m/>
    <m/>
    <m/>
    <n v="7"/>
    <m/>
    <m/>
    <m/>
    <n v="9"/>
    <m/>
    <m/>
    <m/>
    <n v="12"/>
    <m/>
    <m/>
    <s v="Pologne42946"/>
    <x v="1"/>
    <x v="1"/>
    <n v="142"/>
    <x v="2"/>
    <n v="79"/>
    <x v="2"/>
    <n v="3"/>
    <n v="8"/>
    <n v="33"/>
    <n v="4"/>
    <n v="8.25"/>
  </r>
  <r>
    <x v="208"/>
    <x v="0"/>
    <x v="6"/>
    <x v="113"/>
    <m/>
    <n v="8"/>
    <m/>
    <m/>
    <m/>
    <m/>
    <m/>
    <n v="8"/>
    <m/>
    <m/>
    <m/>
    <n v="13"/>
    <m/>
    <n v="12"/>
    <m/>
    <n v="12"/>
    <m/>
    <s v="London Classic42946"/>
    <x v="0"/>
    <x v="1"/>
    <n v="183"/>
    <x v="3"/>
    <n v="105"/>
    <x v="0"/>
    <n v="3"/>
    <n v="8"/>
    <n v="53"/>
    <n v="5"/>
    <n v="10.6"/>
  </r>
  <r>
    <x v="209"/>
    <x v="1"/>
    <x v="6"/>
    <x v="114"/>
    <m/>
    <m/>
    <m/>
    <m/>
    <m/>
    <m/>
    <m/>
    <n v="5"/>
    <m/>
    <m/>
    <m/>
    <m/>
    <n v="10"/>
    <m/>
    <m/>
    <n v="10"/>
    <m/>
    <s v="Utah42947"/>
    <x v="1"/>
    <x v="0"/>
    <n v="212"/>
    <x v="1"/>
    <n v="112"/>
    <x v="1"/>
    <n v="3"/>
    <n v="8"/>
    <n v="25"/>
    <n v="3"/>
    <n v="8.3333333333333339"/>
  </r>
  <r>
    <x v="209"/>
    <x v="1"/>
    <x v="6"/>
    <x v="111"/>
    <m/>
    <m/>
    <n v="5"/>
    <m/>
    <m/>
    <m/>
    <n v="7"/>
    <m/>
    <m/>
    <m/>
    <n v="9"/>
    <m/>
    <m/>
    <m/>
    <n v="12"/>
    <m/>
    <m/>
    <s v="Pologne42947"/>
    <x v="1"/>
    <x v="0"/>
    <n v="161"/>
    <x v="0"/>
    <n v="91"/>
    <x v="0"/>
    <n v="3"/>
    <n v="8"/>
    <n v="33"/>
    <n v="4"/>
    <n v="8.25"/>
  </r>
  <r>
    <x v="209"/>
    <x v="1"/>
    <x v="6"/>
    <x v="115"/>
    <m/>
    <n v="10"/>
    <m/>
    <m/>
    <m/>
    <m/>
    <m/>
    <n v="12"/>
    <m/>
    <m/>
    <m/>
    <n v="6"/>
    <m/>
    <n v="7"/>
    <m/>
    <n v="8"/>
    <m/>
    <s v="Gexto42947"/>
    <x v="0"/>
    <x v="0"/>
    <n v="170"/>
    <x v="0"/>
    <n v="95"/>
    <x v="0"/>
    <n v="2"/>
    <n v="8"/>
    <n v="43"/>
    <n v="5"/>
    <n v="8.6"/>
  </r>
  <r>
    <x v="210"/>
    <x v="2"/>
    <x v="7"/>
    <x v="0"/>
    <m/>
    <m/>
    <n v="7"/>
    <m/>
    <m/>
    <m/>
    <m/>
    <n v="5"/>
    <m/>
    <m/>
    <m/>
    <n v="10"/>
    <m/>
    <m/>
    <n v="10"/>
    <m/>
    <m/>
    <s v="Fantasy42948"/>
    <x v="0"/>
    <x v="1"/>
    <n v="156"/>
    <x v="0"/>
    <n v="83"/>
    <x v="2"/>
    <n v="1"/>
    <n v="7"/>
    <n v="32"/>
    <n v="4"/>
    <n v="8"/>
  </r>
  <r>
    <x v="210"/>
    <x v="2"/>
    <x v="7"/>
    <x v="114"/>
    <m/>
    <m/>
    <m/>
    <m/>
    <m/>
    <m/>
    <m/>
    <n v="5"/>
    <m/>
    <m/>
    <m/>
    <m/>
    <n v="10"/>
    <m/>
    <m/>
    <n v="10"/>
    <m/>
    <s v="Utah42948"/>
    <x v="1"/>
    <x v="4"/>
    <n v="152"/>
    <x v="0"/>
    <n v="82"/>
    <x v="2"/>
    <n v="3"/>
    <n v="8"/>
    <n v="25"/>
    <n v="3"/>
    <n v="8.3333333333333339"/>
  </r>
  <r>
    <x v="210"/>
    <x v="2"/>
    <x v="7"/>
    <x v="111"/>
    <m/>
    <m/>
    <n v="5"/>
    <m/>
    <m/>
    <m/>
    <n v="7"/>
    <m/>
    <m/>
    <m/>
    <n v="9"/>
    <m/>
    <m/>
    <m/>
    <n v="12"/>
    <m/>
    <m/>
    <s v="Pologne42948"/>
    <x v="1"/>
    <x v="1"/>
    <n v="238"/>
    <x v="1"/>
    <n v="126"/>
    <x v="4"/>
    <n v="3"/>
    <n v="8"/>
    <n v="33"/>
    <n v="4"/>
    <n v="8.25"/>
  </r>
  <r>
    <x v="210"/>
    <x v="2"/>
    <x v="7"/>
    <x v="116"/>
    <m/>
    <n v="9"/>
    <m/>
    <m/>
    <m/>
    <m/>
    <m/>
    <m/>
    <m/>
    <m/>
    <m/>
    <n v="6"/>
    <m/>
    <n v="12"/>
    <m/>
    <m/>
    <m/>
    <s v="Burgos42948"/>
    <x v="1"/>
    <x v="0"/>
    <n v="151"/>
    <x v="0"/>
    <n v="80"/>
    <x v="2"/>
    <n v="3"/>
    <n v="8"/>
    <n v="27"/>
    <n v="3"/>
    <n v="9"/>
  </r>
  <r>
    <x v="211"/>
    <x v="3"/>
    <x v="7"/>
    <x v="114"/>
    <m/>
    <m/>
    <m/>
    <m/>
    <m/>
    <m/>
    <m/>
    <n v="5"/>
    <m/>
    <m/>
    <m/>
    <m/>
    <n v="10"/>
    <m/>
    <m/>
    <n v="10"/>
    <m/>
    <s v="Utah42949"/>
    <x v="1"/>
    <x v="3"/>
    <n v="9"/>
    <x v="4"/>
    <n v="8"/>
    <x v="3"/>
    <n v="3"/>
    <n v="8"/>
    <n v="25"/>
    <n v="3"/>
    <n v="8.3333333333333339"/>
  </r>
  <r>
    <x v="211"/>
    <x v="3"/>
    <x v="7"/>
    <x v="111"/>
    <m/>
    <m/>
    <n v="5"/>
    <m/>
    <m/>
    <m/>
    <n v="7"/>
    <m/>
    <m/>
    <m/>
    <n v="9"/>
    <m/>
    <m/>
    <m/>
    <n v="12"/>
    <m/>
    <m/>
    <s v="Pologne42949"/>
    <x v="1"/>
    <x v="0"/>
    <n v="139"/>
    <x v="2"/>
    <n v="76"/>
    <x v="2"/>
    <n v="3"/>
    <n v="8"/>
    <n v="33"/>
    <n v="4"/>
    <n v="8.25"/>
  </r>
  <r>
    <x v="211"/>
    <x v="3"/>
    <x v="7"/>
    <x v="0"/>
    <m/>
    <m/>
    <n v="9"/>
    <m/>
    <m/>
    <m/>
    <m/>
    <m/>
    <n v="13"/>
    <m/>
    <m/>
    <m/>
    <n v="13"/>
    <m/>
    <n v="10"/>
    <m/>
    <m/>
    <s v="Fantasy42949"/>
    <x v="0"/>
    <x v="1"/>
    <n v="80"/>
    <x v="4"/>
    <n v="45"/>
    <x v="3"/>
    <n v="1"/>
    <n v="7"/>
    <n v="45"/>
    <n v="4"/>
    <n v="11.25"/>
  </r>
  <r>
    <x v="211"/>
    <x v="3"/>
    <x v="7"/>
    <x v="116"/>
    <m/>
    <n v="9"/>
    <m/>
    <m/>
    <m/>
    <m/>
    <m/>
    <m/>
    <m/>
    <m/>
    <m/>
    <n v="6"/>
    <m/>
    <n v="12"/>
    <m/>
    <m/>
    <m/>
    <s v="Burgos42949"/>
    <x v="1"/>
    <x v="0"/>
    <n v="153"/>
    <x v="0"/>
    <n v="80"/>
    <x v="2"/>
    <n v="3"/>
    <n v="8"/>
    <n v="27"/>
    <n v="3"/>
    <n v="9"/>
  </r>
  <r>
    <x v="212"/>
    <x v="4"/>
    <x v="7"/>
    <x v="114"/>
    <m/>
    <m/>
    <m/>
    <m/>
    <m/>
    <m/>
    <m/>
    <n v="5"/>
    <m/>
    <m/>
    <m/>
    <m/>
    <n v="10"/>
    <m/>
    <m/>
    <n v="10"/>
    <m/>
    <s v="Utah42950"/>
    <x v="1"/>
    <x v="1"/>
    <n v="200"/>
    <x v="1"/>
    <n v="105"/>
    <x v="0"/>
    <n v="3"/>
    <n v="8"/>
    <n v="25"/>
    <n v="3"/>
    <n v="8.3333333333333339"/>
  </r>
  <r>
    <x v="212"/>
    <x v="4"/>
    <x v="7"/>
    <x v="111"/>
    <m/>
    <m/>
    <n v="5"/>
    <m/>
    <m/>
    <m/>
    <n v="7"/>
    <m/>
    <m/>
    <m/>
    <n v="9"/>
    <m/>
    <m/>
    <m/>
    <n v="12"/>
    <m/>
    <m/>
    <s v="Pologne42950"/>
    <x v="1"/>
    <x v="4"/>
    <n v="188"/>
    <x v="3"/>
    <n v="105"/>
    <x v="0"/>
    <n v="3"/>
    <n v="8"/>
    <n v="33"/>
    <n v="4"/>
    <n v="8.25"/>
  </r>
  <r>
    <x v="212"/>
    <x v="4"/>
    <x v="7"/>
    <x v="0"/>
    <m/>
    <n v="8"/>
    <m/>
    <m/>
    <m/>
    <m/>
    <m/>
    <n v="20"/>
    <m/>
    <m/>
    <m/>
    <n v="7"/>
    <m/>
    <m/>
    <n v="12"/>
    <m/>
    <m/>
    <s v="Fantasy42950"/>
    <x v="0"/>
    <x v="1"/>
    <n v="90"/>
    <x v="4"/>
    <n v="50"/>
    <x v="3"/>
    <n v="1"/>
    <n v="7"/>
    <n v="47"/>
    <n v="4"/>
    <n v="11.75"/>
  </r>
  <r>
    <x v="212"/>
    <x v="4"/>
    <x v="7"/>
    <x v="116"/>
    <m/>
    <n v="9"/>
    <m/>
    <m/>
    <m/>
    <m/>
    <m/>
    <m/>
    <m/>
    <m/>
    <m/>
    <n v="6"/>
    <m/>
    <n v="12"/>
    <m/>
    <m/>
    <m/>
    <s v="Burgos42950"/>
    <x v="1"/>
    <x v="0"/>
    <n v="173"/>
    <x v="0"/>
    <n v="94"/>
    <x v="0"/>
    <n v="3"/>
    <n v="8"/>
    <n v="27"/>
    <n v="3"/>
    <n v="9"/>
  </r>
  <r>
    <x v="213"/>
    <x v="5"/>
    <x v="7"/>
    <x v="114"/>
    <m/>
    <m/>
    <m/>
    <m/>
    <m/>
    <m/>
    <m/>
    <n v="5"/>
    <m/>
    <m/>
    <m/>
    <m/>
    <n v="10"/>
    <m/>
    <m/>
    <n v="10"/>
    <m/>
    <s v="Utah42951"/>
    <x v="1"/>
    <x v="0"/>
    <n v="185"/>
    <x v="3"/>
    <n v="106"/>
    <x v="1"/>
    <n v="3"/>
    <n v="8"/>
    <n v="25"/>
    <n v="3"/>
    <n v="8.3333333333333339"/>
  </r>
  <r>
    <x v="213"/>
    <x v="5"/>
    <x v="7"/>
    <x v="111"/>
    <m/>
    <m/>
    <n v="5"/>
    <m/>
    <m/>
    <m/>
    <n v="7"/>
    <m/>
    <m/>
    <m/>
    <n v="9"/>
    <m/>
    <m/>
    <m/>
    <n v="12"/>
    <m/>
    <m/>
    <s v="Pologne42951"/>
    <x v="1"/>
    <x v="4"/>
    <n v="136"/>
    <x v="2"/>
    <n v="80"/>
    <x v="2"/>
    <n v="3"/>
    <n v="8"/>
    <n v="33"/>
    <n v="4"/>
    <n v="8.25"/>
  </r>
  <r>
    <x v="213"/>
    <x v="5"/>
    <x v="7"/>
    <x v="0"/>
    <m/>
    <m/>
    <n v="10"/>
    <m/>
    <m/>
    <m/>
    <m/>
    <m/>
    <n v="12"/>
    <m/>
    <m/>
    <m/>
    <n v="8"/>
    <m/>
    <m/>
    <n v="10"/>
    <m/>
    <s v="Fantasy42951"/>
    <x v="0"/>
    <x v="1"/>
    <n v="153"/>
    <x v="0"/>
    <n v="81"/>
    <x v="2"/>
    <n v="1"/>
    <n v="8"/>
    <n v="40"/>
    <n v="4"/>
    <n v="10"/>
  </r>
  <r>
    <x v="213"/>
    <x v="5"/>
    <x v="7"/>
    <x v="116"/>
    <m/>
    <n v="9"/>
    <m/>
    <m/>
    <m/>
    <m/>
    <m/>
    <m/>
    <m/>
    <m/>
    <m/>
    <n v="6"/>
    <m/>
    <n v="12"/>
    <m/>
    <m/>
    <m/>
    <s v="Burgos42951"/>
    <x v="1"/>
    <x v="0"/>
    <n v="147"/>
    <x v="2"/>
    <n v="83"/>
    <x v="2"/>
    <n v="3"/>
    <n v="8"/>
    <n v="27"/>
    <n v="3"/>
    <n v="9"/>
  </r>
  <r>
    <x v="214"/>
    <x v="6"/>
    <x v="7"/>
    <x v="114"/>
    <m/>
    <m/>
    <m/>
    <m/>
    <m/>
    <m/>
    <m/>
    <n v="5"/>
    <m/>
    <m/>
    <m/>
    <m/>
    <n v="10"/>
    <m/>
    <m/>
    <n v="10"/>
    <m/>
    <s v="Utah42952"/>
    <x v="1"/>
    <x v="4"/>
    <n v="99"/>
    <x v="4"/>
    <n v="59"/>
    <x v="3"/>
    <n v="3"/>
    <n v="8"/>
    <n v="25"/>
    <n v="3"/>
    <n v="8.3333333333333339"/>
  </r>
  <r>
    <x v="214"/>
    <x v="6"/>
    <x v="7"/>
    <x v="117"/>
    <m/>
    <m/>
    <n v="10"/>
    <m/>
    <m/>
    <m/>
    <m/>
    <m/>
    <n v="9"/>
    <m/>
    <m/>
    <m/>
    <n v="9"/>
    <m/>
    <m/>
    <n v="14"/>
    <m/>
    <s v="Hageland42952"/>
    <x v="0"/>
    <x v="5"/>
    <n v="194"/>
    <x v="3"/>
    <n v="110"/>
    <x v="1"/>
    <n v="2"/>
    <n v="8"/>
    <n v="42"/>
    <n v="4"/>
    <n v="10.5"/>
  </r>
  <r>
    <x v="214"/>
    <x v="6"/>
    <x v="7"/>
    <x v="116"/>
    <m/>
    <n v="9"/>
    <m/>
    <m/>
    <m/>
    <m/>
    <m/>
    <m/>
    <m/>
    <m/>
    <m/>
    <n v="6"/>
    <m/>
    <n v="12"/>
    <m/>
    <m/>
    <m/>
    <s v="Burgos42952"/>
    <x v="1"/>
    <x v="0"/>
    <n v="136"/>
    <x v="2"/>
    <n v="72"/>
    <x v="5"/>
    <n v="3"/>
    <n v="8"/>
    <n v="27"/>
    <n v="3"/>
    <n v="9"/>
  </r>
  <r>
    <x v="215"/>
    <x v="0"/>
    <x v="7"/>
    <x v="114"/>
    <m/>
    <m/>
    <m/>
    <m/>
    <m/>
    <m/>
    <m/>
    <n v="5"/>
    <m/>
    <m/>
    <m/>
    <m/>
    <n v="10"/>
    <m/>
    <m/>
    <n v="10"/>
    <m/>
    <s v="Utah42953"/>
    <x v="1"/>
    <x v="0"/>
    <n v="118"/>
    <x v="5"/>
    <n v="64"/>
    <x v="5"/>
    <n v="3"/>
    <n v="8"/>
    <n v="25"/>
    <n v="3"/>
    <n v="8.3333333333333339"/>
  </r>
  <r>
    <x v="215"/>
    <x v="0"/>
    <x v="7"/>
    <x v="0"/>
    <m/>
    <m/>
    <n v="9"/>
    <m/>
    <m/>
    <m/>
    <n v="14"/>
    <m/>
    <m/>
    <n v="6"/>
    <m/>
    <n v="7"/>
    <m/>
    <m/>
    <n v="13"/>
    <m/>
    <m/>
    <s v="Fantasy42953"/>
    <x v="0"/>
    <x v="1"/>
    <n v="201"/>
    <x v="1"/>
    <n v="113"/>
    <x v="1"/>
    <n v="1"/>
    <n v="9"/>
    <n v="49"/>
    <n v="5"/>
    <n v="9.8000000000000007"/>
  </r>
  <r>
    <x v="216"/>
    <x v="1"/>
    <x v="7"/>
    <x v="0"/>
    <m/>
    <n v="4"/>
    <m/>
    <m/>
    <m/>
    <m/>
    <m/>
    <n v="9"/>
    <m/>
    <m/>
    <n v="8"/>
    <m/>
    <m/>
    <m/>
    <n v="11"/>
    <m/>
    <m/>
    <s v="Fantasy42954"/>
    <x v="0"/>
    <x v="1"/>
    <n v="144"/>
    <x v="2"/>
    <n v="78"/>
    <x v="2"/>
    <n v="1"/>
    <n v="7"/>
    <n v="32"/>
    <n v="4"/>
    <n v="8"/>
  </r>
  <r>
    <x v="216"/>
    <x v="1"/>
    <x v="7"/>
    <x v="118"/>
    <m/>
    <m/>
    <m/>
    <m/>
    <m/>
    <m/>
    <m/>
    <m/>
    <n v="8"/>
    <m/>
    <m/>
    <m/>
    <n v="16"/>
    <m/>
    <m/>
    <m/>
    <n v="11"/>
    <s v="Portugal42954"/>
    <x v="1"/>
    <x v="3"/>
    <n v="5"/>
    <x v="4"/>
    <n v="4"/>
    <x v="3"/>
    <n v="2"/>
    <n v="8"/>
    <n v="35"/>
    <n v="3"/>
    <n v="11.666666666666666"/>
  </r>
  <r>
    <x v="216"/>
    <x v="1"/>
    <x v="7"/>
    <x v="119"/>
    <m/>
    <n v="8"/>
    <m/>
    <m/>
    <m/>
    <m/>
    <m/>
    <n v="8"/>
    <m/>
    <m/>
    <m/>
    <n v="11"/>
    <m/>
    <m/>
    <m/>
    <n v="10"/>
    <m/>
    <s v="BinckBank Tour42954"/>
    <x v="1"/>
    <x v="1"/>
    <n v="170"/>
    <x v="0"/>
    <n v="89"/>
    <x v="2"/>
    <n v="3"/>
    <n v="9"/>
    <n v="37"/>
    <n v="4"/>
    <n v="9.25"/>
  </r>
  <r>
    <x v="217"/>
    <x v="2"/>
    <x v="7"/>
    <x v="0"/>
    <m/>
    <m/>
    <n v="8"/>
    <m/>
    <m/>
    <m/>
    <n v="8"/>
    <m/>
    <m/>
    <m/>
    <n v="9"/>
    <m/>
    <m/>
    <m/>
    <n v="9"/>
    <m/>
    <m/>
    <s v="Fantasy42955"/>
    <x v="0"/>
    <x v="4"/>
    <n v="161"/>
    <x v="0"/>
    <n v="98"/>
    <x v="0"/>
    <n v="1"/>
    <n v="8"/>
    <n v="34"/>
    <n v="4"/>
    <n v="8.5"/>
  </r>
  <r>
    <x v="217"/>
    <x v="2"/>
    <x v="7"/>
    <x v="118"/>
    <m/>
    <m/>
    <m/>
    <m/>
    <m/>
    <m/>
    <m/>
    <m/>
    <n v="8"/>
    <m/>
    <m/>
    <m/>
    <n v="16"/>
    <m/>
    <m/>
    <m/>
    <n v="11"/>
    <s v="Portugal42955"/>
    <x v="1"/>
    <x v="0"/>
    <n v="194"/>
    <x v="3"/>
    <n v="107"/>
    <x v="1"/>
    <n v="2"/>
    <n v="8"/>
    <n v="35"/>
    <n v="3"/>
    <n v="11.666666666666666"/>
  </r>
  <r>
    <x v="217"/>
    <x v="2"/>
    <x v="7"/>
    <x v="119"/>
    <m/>
    <n v="8"/>
    <m/>
    <m/>
    <m/>
    <m/>
    <m/>
    <n v="8"/>
    <m/>
    <m/>
    <m/>
    <n v="11"/>
    <m/>
    <m/>
    <m/>
    <n v="10"/>
    <m/>
    <s v="BinckBank Tour42955"/>
    <x v="1"/>
    <x v="3"/>
    <n v="9"/>
    <x v="4"/>
    <n v="8"/>
    <x v="3"/>
    <n v="3"/>
    <n v="9"/>
    <n v="37"/>
    <n v="4"/>
    <n v="9.25"/>
  </r>
  <r>
    <x v="218"/>
    <x v="3"/>
    <x v="7"/>
    <x v="0"/>
    <m/>
    <m/>
    <n v="4"/>
    <m/>
    <m/>
    <m/>
    <n v="7"/>
    <m/>
    <m/>
    <m/>
    <n v="5"/>
    <m/>
    <m/>
    <m/>
    <n v="10"/>
    <m/>
    <m/>
    <s v="Fantasy42956"/>
    <x v="0"/>
    <x v="1"/>
    <n v="178"/>
    <x v="3"/>
    <n v="93"/>
    <x v="0"/>
    <n v="1"/>
    <n v="8"/>
    <n v="26"/>
    <n v="4"/>
    <n v="6.5"/>
  </r>
  <r>
    <x v="218"/>
    <x v="3"/>
    <x v="7"/>
    <x v="118"/>
    <m/>
    <m/>
    <m/>
    <m/>
    <m/>
    <m/>
    <m/>
    <m/>
    <n v="8"/>
    <m/>
    <m/>
    <m/>
    <n v="16"/>
    <m/>
    <m/>
    <m/>
    <n v="11"/>
    <s v="Portugal42956"/>
    <x v="1"/>
    <x v="1"/>
    <n v="209"/>
    <x v="1"/>
    <n v="109"/>
    <x v="1"/>
    <n v="2"/>
    <n v="8"/>
    <n v="35"/>
    <n v="3"/>
    <n v="11.666666666666666"/>
  </r>
  <r>
    <x v="218"/>
    <x v="3"/>
    <x v="7"/>
    <x v="119"/>
    <m/>
    <n v="8"/>
    <m/>
    <m/>
    <m/>
    <m/>
    <m/>
    <n v="8"/>
    <m/>
    <m/>
    <m/>
    <n v="11"/>
    <m/>
    <m/>
    <m/>
    <n v="10"/>
    <m/>
    <s v="BinckBank Tour42956"/>
    <x v="1"/>
    <x v="1"/>
    <n v="185"/>
    <x v="3"/>
    <n v="97"/>
    <x v="0"/>
    <n v="3"/>
    <n v="9"/>
    <n v="37"/>
    <n v="4"/>
    <n v="9.25"/>
  </r>
  <r>
    <x v="219"/>
    <x v="4"/>
    <x v="7"/>
    <x v="0"/>
    <m/>
    <m/>
    <n v="6"/>
    <m/>
    <m/>
    <m/>
    <n v="6"/>
    <m/>
    <m/>
    <n v="8"/>
    <m/>
    <m/>
    <m/>
    <m/>
    <n v="9"/>
    <m/>
    <m/>
    <s v="Fantasy42957"/>
    <x v="0"/>
    <x v="0"/>
    <n v="131"/>
    <x v="2"/>
    <n v="76"/>
    <x v="2"/>
    <n v="1"/>
    <n v="6"/>
    <n v="29"/>
    <n v="4"/>
    <n v="7.25"/>
  </r>
  <r>
    <x v="219"/>
    <x v="4"/>
    <x v="7"/>
    <x v="118"/>
    <m/>
    <m/>
    <m/>
    <m/>
    <m/>
    <m/>
    <m/>
    <m/>
    <n v="8"/>
    <m/>
    <m/>
    <m/>
    <n v="16"/>
    <m/>
    <m/>
    <m/>
    <n v="11"/>
    <s v="Portugal42957"/>
    <x v="1"/>
    <x v="0"/>
    <n v="159"/>
    <x v="0"/>
    <n v="86"/>
    <x v="2"/>
    <n v="2"/>
    <n v="8"/>
    <n v="35"/>
    <n v="3"/>
    <n v="11.666666666666666"/>
  </r>
  <r>
    <x v="219"/>
    <x v="4"/>
    <x v="7"/>
    <x v="119"/>
    <m/>
    <n v="8"/>
    <m/>
    <m/>
    <m/>
    <m/>
    <m/>
    <n v="8"/>
    <m/>
    <m/>
    <m/>
    <n v="11"/>
    <m/>
    <m/>
    <m/>
    <n v="10"/>
    <m/>
    <s v="BinckBank Tour42957"/>
    <x v="1"/>
    <x v="0"/>
    <n v="153"/>
    <x v="0"/>
    <n v="83"/>
    <x v="2"/>
    <n v="3"/>
    <n v="9"/>
    <n v="37"/>
    <n v="4"/>
    <n v="9.25"/>
  </r>
  <r>
    <x v="219"/>
    <x v="4"/>
    <x v="7"/>
    <x v="120"/>
    <m/>
    <m/>
    <m/>
    <n v="5"/>
    <m/>
    <m/>
    <m/>
    <m/>
    <m/>
    <m/>
    <n v="5"/>
    <m/>
    <m/>
    <n v="9"/>
    <m/>
    <m/>
    <m/>
    <s v="Arctic Race42957"/>
    <x v="1"/>
    <x v="0"/>
    <n v="156"/>
    <x v="0"/>
    <n v="85"/>
    <x v="2"/>
    <n v="3"/>
    <n v="8"/>
    <n v="19"/>
    <n v="3"/>
    <n v="6.333333333333333"/>
  </r>
  <r>
    <x v="220"/>
    <x v="5"/>
    <x v="7"/>
    <x v="121"/>
    <m/>
    <n v="7"/>
    <m/>
    <m/>
    <m/>
    <m/>
    <n v="5"/>
    <m/>
    <m/>
    <n v="2"/>
    <m/>
    <m/>
    <m/>
    <m/>
    <n v="12"/>
    <m/>
    <m/>
    <s v=" Fantasy42958"/>
    <x v="0"/>
    <x v="0"/>
    <n v="131"/>
    <x v="2"/>
    <n v="71"/>
    <x v="5"/>
    <n v="1"/>
    <m/>
    <n v="26"/>
    <n v="4"/>
    <n v="6.5"/>
  </r>
  <r>
    <x v="220"/>
    <x v="5"/>
    <x v="7"/>
    <x v="118"/>
    <m/>
    <m/>
    <m/>
    <m/>
    <m/>
    <m/>
    <m/>
    <m/>
    <n v="8"/>
    <m/>
    <m/>
    <m/>
    <n v="16"/>
    <m/>
    <m/>
    <m/>
    <n v="11"/>
    <s v="Portugal42958"/>
    <x v="1"/>
    <x v="4"/>
    <n v="156"/>
    <x v="0"/>
    <n v="83"/>
    <x v="2"/>
    <n v="2"/>
    <n v="8"/>
    <n v="35"/>
    <n v="3"/>
    <n v="11.666666666666666"/>
  </r>
  <r>
    <x v="220"/>
    <x v="5"/>
    <x v="7"/>
    <x v="119"/>
    <m/>
    <n v="8"/>
    <m/>
    <m/>
    <m/>
    <m/>
    <m/>
    <n v="8"/>
    <m/>
    <m/>
    <m/>
    <n v="11"/>
    <m/>
    <m/>
    <m/>
    <n v="10"/>
    <m/>
    <s v="BinckBank Tour42958"/>
    <x v="1"/>
    <x v="0"/>
    <n v="167"/>
    <x v="0"/>
    <n v="92"/>
    <x v="0"/>
    <n v="3"/>
    <n v="9"/>
    <n v="37"/>
    <n v="4"/>
    <n v="9.25"/>
  </r>
  <r>
    <x v="220"/>
    <x v="5"/>
    <x v="7"/>
    <x v="120"/>
    <m/>
    <m/>
    <m/>
    <n v="5"/>
    <m/>
    <m/>
    <m/>
    <m/>
    <m/>
    <m/>
    <n v="5"/>
    <m/>
    <m/>
    <n v="9"/>
    <m/>
    <m/>
    <m/>
    <s v="Arctic Race42958"/>
    <x v="1"/>
    <x v="1"/>
    <n v="184"/>
    <x v="3"/>
    <n v="100"/>
    <x v="0"/>
    <n v="3"/>
    <n v="8"/>
    <n v="19"/>
    <n v="3"/>
    <n v="6.333333333333333"/>
  </r>
  <r>
    <x v="221"/>
    <x v="6"/>
    <x v="7"/>
    <x v="0"/>
    <m/>
    <m/>
    <n v="7"/>
    <m/>
    <m/>
    <m/>
    <n v="4"/>
    <m/>
    <m/>
    <n v="5"/>
    <m/>
    <m/>
    <m/>
    <m/>
    <n v="8"/>
    <m/>
    <m/>
    <s v="Fantasy42959"/>
    <x v="0"/>
    <x v="1"/>
    <n v="153"/>
    <x v="0"/>
    <n v="89"/>
    <x v="2"/>
    <n v="1"/>
    <m/>
    <n v="24"/>
    <n v="4"/>
    <n v="6"/>
  </r>
  <r>
    <x v="221"/>
    <x v="6"/>
    <x v="7"/>
    <x v="118"/>
    <m/>
    <m/>
    <m/>
    <m/>
    <m/>
    <m/>
    <m/>
    <m/>
    <n v="8"/>
    <m/>
    <m/>
    <m/>
    <n v="16"/>
    <m/>
    <m/>
    <m/>
    <n v="11"/>
    <s v="Portugal42959"/>
    <x v="1"/>
    <x v="0"/>
    <n v="185"/>
    <x v="3"/>
    <n v="97"/>
    <x v="0"/>
    <n v="2"/>
    <n v="8"/>
    <n v="35"/>
    <n v="3"/>
    <n v="11.666666666666666"/>
  </r>
  <r>
    <x v="221"/>
    <x v="6"/>
    <x v="7"/>
    <x v="119"/>
    <m/>
    <n v="8"/>
    <m/>
    <m/>
    <m/>
    <m/>
    <m/>
    <n v="8"/>
    <m/>
    <m/>
    <m/>
    <n v="11"/>
    <m/>
    <m/>
    <m/>
    <n v="10"/>
    <m/>
    <s v="BinckBank Tour42959"/>
    <x v="1"/>
    <x v="0"/>
    <n v="201"/>
    <x v="1"/>
    <n v="115"/>
    <x v="1"/>
    <n v="3"/>
    <n v="9"/>
    <n v="37"/>
    <n v="4"/>
    <n v="9.25"/>
  </r>
  <r>
    <x v="221"/>
    <x v="6"/>
    <x v="7"/>
    <x v="120"/>
    <m/>
    <m/>
    <m/>
    <n v="5"/>
    <m/>
    <m/>
    <m/>
    <m/>
    <m/>
    <m/>
    <n v="5"/>
    <m/>
    <m/>
    <n v="9"/>
    <m/>
    <m/>
    <m/>
    <s v="Arctic Race42959"/>
    <x v="1"/>
    <x v="0"/>
    <n v="180"/>
    <x v="3"/>
    <n v="100"/>
    <x v="0"/>
    <n v="3"/>
    <n v="8"/>
    <n v="19"/>
    <n v="3"/>
    <n v="6.333333333333333"/>
  </r>
  <r>
    <x v="222"/>
    <x v="0"/>
    <x v="7"/>
    <x v="0"/>
    <m/>
    <m/>
    <m/>
    <n v="7"/>
    <m/>
    <m/>
    <n v="5"/>
    <m/>
    <m/>
    <n v="6"/>
    <m/>
    <m/>
    <m/>
    <m/>
    <n v="7"/>
    <m/>
    <m/>
    <s v="Fantasy42960"/>
    <x v="0"/>
    <x v="0"/>
    <n v="148"/>
    <x v="2"/>
    <n v="94"/>
    <x v="0"/>
    <n v="1"/>
    <m/>
    <n v="25"/>
    <n v="4"/>
    <n v="6.25"/>
  </r>
  <r>
    <x v="222"/>
    <x v="0"/>
    <x v="7"/>
    <x v="118"/>
    <m/>
    <m/>
    <m/>
    <m/>
    <m/>
    <m/>
    <m/>
    <m/>
    <n v="8"/>
    <m/>
    <m/>
    <m/>
    <n v="16"/>
    <m/>
    <m/>
    <m/>
    <n v="11"/>
    <s v="Portugal42960"/>
    <x v="1"/>
    <x v="0"/>
    <n v="175"/>
    <x v="3"/>
    <n v="98"/>
    <x v="0"/>
    <n v="2"/>
    <n v="8"/>
    <n v="35"/>
    <n v="3"/>
    <n v="11.666666666666666"/>
  </r>
  <r>
    <x v="222"/>
    <x v="0"/>
    <x v="7"/>
    <x v="119"/>
    <m/>
    <n v="8"/>
    <m/>
    <m/>
    <m/>
    <m/>
    <m/>
    <n v="8"/>
    <m/>
    <m/>
    <m/>
    <n v="11"/>
    <m/>
    <m/>
    <m/>
    <n v="10"/>
    <m/>
    <s v="BinckBank Tour42960"/>
    <x v="1"/>
    <x v="0"/>
    <n v="191"/>
    <x v="3"/>
    <n v="108"/>
    <x v="1"/>
    <n v="3"/>
    <n v="9"/>
    <n v="37"/>
    <n v="4"/>
    <n v="9.25"/>
  </r>
  <r>
    <x v="222"/>
    <x v="0"/>
    <x v="7"/>
    <x v="120"/>
    <m/>
    <m/>
    <m/>
    <n v="5"/>
    <m/>
    <m/>
    <m/>
    <m/>
    <m/>
    <m/>
    <n v="5"/>
    <m/>
    <m/>
    <n v="9"/>
    <m/>
    <m/>
    <m/>
    <s v="Arctic Race42960"/>
    <x v="1"/>
    <x v="0"/>
    <n v="160"/>
    <x v="0"/>
    <n v="96"/>
    <x v="0"/>
    <n v="3"/>
    <n v="8"/>
    <n v="19"/>
    <n v="3"/>
    <n v="6.333333333333333"/>
  </r>
  <r>
    <x v="223"/>
    <x v="1"/>
    <x v="7"/>
    <x v="0"/>
    <m/>
    <m/>
    <n v="11"/>
    <m/>
    <m/>
    <m/>
    <m/>
    <n v="14"/>
    <m/>
    <m/>
    <n v="12"/>
    <m/>
    <m/>
    <n v="10"/>
    <m/>
    <n v="7"/>
    <m/>
    <s v="Fantasy42961"/>
    <x v="0"/>
    <x v="1"/>
    <n v="155"/>
    <x v="0"/>
    <n v="95"/>
    <x v="0"/>
    <n v="1"/>
    <m/>
    <n v="54"/>
    <n v="5"/>
    <n v="10.8"/>
  </r>
  <r>
    <x v="223"/>
    <x v="1"/>
    <x v="7"/>
    <x v="118"/>
    <m/>
    <m/>
    <m/>
    <m/>
    <m/>
    <m/>
    <m/>
    <m/>
    <n v="8"/>
    <m/>
    <m/>
    <m/>
    <n v="16"/>
    <m/>
    <m/>
    <m/>
    <n v="11"/>
    <s v="Portugal42961"/>
    <x v="1"/>
    <x v="0"/>
    <n v="168"/>
    <x v="0"/>
    <n v="87"/>
    <x v="2"/>
    <n v="2"/>
    <n v="8"/>
    <n v="35"/>
    <n v="3"/>
    <n v="11.666666666666666"/>
  </r>
  <r>
    <x v="224"/>
    <x v="2"/>
    <x v="7"/>
    <x v="0"/>
    <m/>
    <n v="7"/>
    <m/>
    <m/>
    <m/>
    <m/>
    <n v="7"/>
    <m/>
    <m/>
    <m/>
    <m/>
    <n v="6"/>
    <m/>
    <m/>
    <n v="8"/>
    <m/>
    <m/>
    <s v="Fantasy42962"/>
    <x v="0"/>
    <x v="1"/>
    <n v="148"/>
    <x v="2"/>
    <n v="98"/>
    <x v="0"/>
    <n v="1"/>
    <m/>
    <n v="28"/>
    <n v="4"/>
    <n v="7"/>
  </r>
  <r>
    <x v="224"/>
    <x v="2"/>
    <x v="7"/>
    <x v="118"/>
    <m/>
    <m/>
    <m/>
    <m/>
    <m/>
    <m/>
    <m/>
    <m/>
    <n v="8"/>
    <m/>
    <m/>
    <m/>
    <n v="16"/>
    <m/>
    <m/>
    <m/>
    <n v="11"/>
    <s v="Portugal42962"/>
    <x v="1"/>
    <x v="0"/>
    <n v="172"/>
    <x v="0"/>
    <n v="95"/>
    <x v="0"/>
    <n v="2"/>
    <n v="8"/>
    <n v="35"/>
    <n v="3"/>
    <n v="11.666666666666666"/>
  </r>
  <r>
    <x v="224"/>
    <x v="2"/>
    <x v="7"/>
    <x v="122"/>
    <m/>
    <m/>
    <n v="8"/>
    <m/>
    <m/>
    <m/>
    <m/>
    <n v="6"/>
    <m/>
    <m/>
    <n v="10"/>
    <m/>
    <m/>
    <n v="10"/>
    <m/>
    <n v="6"/>
    <m/>
    <s v="Limousin42962"/>
    <x v="1"/>
    <x v="0"/>
    <n v="168"/>
    <x v="0"/>
    <n v="92"/>
    <x v="0"/>
    <n v="2"/>
    <n v="8"/>
    <n v="40"/>
    <n v="5"/>
    <n v="8"/>
  </r>
  <r>
    <x v="225"/>
    <x v="3"/>
    <x v="7"/>
    <x v="0"/>
    <m/>
    <n v="6"/>
    <m/>
    <m/>
    <m/>
    <m/>
    <n v="3"/>
    <m/>
    <m/>
    <m/>
    <m/>
    <n v="12"/>
    <m/>
    <m/>
    <n v="7"/>
    <m/>
    <m/>
    <s v="Fantasy42963"/>
    <x v="0"/>
    <x v="0"/>
    <n v="161"/>
    <x v="0"/>
    <n v="96"/>
    <x v="0"/>
    <n v="1"/>
    <m/>
    <n v="28"/>
    <n v="4"/>
    <n v="7"/>
  </r>
  <r>
    <x v="225"/>
    <x v="3"/>
    <x v="7"/>
    <x v="118"/>
    <m/>
    <m/>
    <m/>
    <m/>
    <m/>
    <m/>
    <m/>
    <m/>
    <n v="8"/>
    <m/>
    <m/>
    <m/>
    <n v="16"/>
    <m/>
    <m/>
    <m/>
    <n v="11"/>
    <s v="Portugal42963"/>
    <x v="1"/>
    <x v="4"/>
    <n v="193"/>
    <x v="3"/>
    <n v="103"/>
    <x v="0"/>
    <n v="2"/>
    <n v="8"/>
    <n v="35"/>
    <n v="3"/>
    <n v="11.666666666666666"/>
  </r>
  <r>
    <x v="225"/>
    <x v="3"/>
    <x v="7"/>
    <x v="122"/>
    <m/>
    <m/>
    <n v="8"/>
    <m/>
    <m/>
    <m/>
    <m/>
    <n v="6"/>
    <m/>
    <m/>
    <n v="10"/>
    <m/>
    <m/>
    <n v="10"/>
    <m/>
    <n v="6"/>
    <m/>
    <s v="Limousin42963"/>
    <x v="1"/>
    <x v="4"/>
    <n v="186"/>
    <x v="3"/>
    <n v="109"/>
    <x v="1"/>
    <n v="2"/>
    <n v="8"/>
    <n v="40"/>
    <n v="5"/>
    <n v="8"/>
  </r>
  <r>
    <x v="226"/>
    <x v="4"/>
    <x v="7"/>
    <x v="0"/>
    <m/>
    <n v="9"/>
    <m/>
    <m/>
    <m/>
    <m/>
    <n v="8"/>
    <m/>
    <m/>
    <m/>
    <m/>
    <n v="6"/>
    <m/>
    <m/>
    <n v="9"/>
    <m/>
    <m/>
    <s v="Fantasy42964"/>
    <x v="0"/>
    <x v="0"/>
    <n v="173"/>
    <x v="0"/>
    <n v="95"/>
    <x v="0"/>
    <n v="1"/>
    <m/>
    <n v="32"/>
    <n v="4"/>
    <n v="8"/>
  </r>
  <r>
    <x v="226"/>
    <x v="4"/>
    <x v="7"/>
    <x v="118"/>
    <m/>
    <m/>
    <m/>
    <m/>
    <m/>
    <m/>
    <m/>
    <m/>
    <n v="8"/>
    <m/>
    <m/>
    <m/>
    <n v="16"/>
    <m/>
    <m/>
    <m/>
    <n v="11"/>
    <s v="Portugal42964"/>
    <x v="1"/>
    <x v="3"/>
    <n v="20"/>
    <x v="4"/>
    <n v="19"/>
    <x v="3"/>
    <n v="2"/>
    <n v="8"/>
    <n v="35"/>
    <n v="3"/>
    <n v="11.666666666666666"/>
  </r>
  <r>
    <x v="226"/>
    <x v="4"/>
    <x v="7"/>
    <x v="122"/>
    <m/>
    <m/>
    <n v="8"/>
    <m/>
    <m/>
    <m/>
    <m/>
    <n v="6"/>
    <m/>
    <m/>
    <n v="10"/>
    <m/>
    <m/>
    <n v="10"/>
    <m/>
    <n v="6"/>
    <m/>
    <s v="Limousin42964"/>
    <x v="1"/>
    <x v="0"/>
    <n v="185"/>
    <x v="3"/>
    <n v="102"/>
    <x v="0"/>
    <n v="2"/>
    <n v="8"/>
    <n v="40"/>
    <n v="5"/>
    <n v="8"/>
  </r>
  <r>
    <x v="227"/>
    <x v="5"/>
    <x v="7"/>
    <x v="123"/>
    <m/>
    <n v="9"/>
    <m/>
    <m/>
    <m/>
    <m/>
    <n v="7"/>
    <m/>
    <m/>
    <m/>
    <m/>
    <n v="11"/>
    <m/>
    <m/>
    <n v="13"/>
    <m/>
    <m/>
    <s v="Veenendaal42965"/>
    <x v="0"/>
    <x v="1"/>
    <n v="210"/>
    <x v="1"/>
    <n v="110"/>
    <x v="1"/>
    <n v="2"/>
    <m/>
    <n v="40"/>
    <n v="4"/>
    <n v="10"/>
  </r>
  <r>
    <x v="227"/>
    <x v="5"/>
    <x v="7"/>
    <x v="122"/>
    <m/>
    <m/>
    <n v="8"/>
    <m/>
    <m/>
    <m/>
    <m/>
    <n v="6"/>
    <m/>
    <m/>
    <n v="10"/>
    <m/>
    <m/>
    <n v="10"/>
    <m/>
    <n v="6"/>
    <m/>
    <s v="Limousin42965"/>
    <x v="1"/>
    <x v="0"/>
    <n v="169"/>
    <x v="0"/>
    <n v="101"/>
    <x v="0"/>
    <n v="2"/>
    <n v="8"/>
    <n v="40"/>
    <n v="5"/>
    <n v="8"/>
  </r>
  <r>
    <x v="228"/>
    <x v="6"/>
    <x v="7"/>
    <x v="0"/>
    <m/>
    <m/>
    <m/>
    <n v="12"/>
    <m/>
    <m/>
    <m/>
    <n v="11"/>
    <m/>
    <m/>
    <m/>
    <n v="6"/>
    <m/>
    <n v="8"/>
    <m/>
    <m/>
    <n v="8"/>
    <s v="Fantasy42966"/>
    <x v="0"/>
    <x v="0"/>
    <n v="122"/>
    <x v="5"/>
    <n v="82"/>
    <x v="2"/>
    <n v="1"/>
    <m/>
    <n v="45"/>
    <n v="5"/>
    <n v="9"/>
  </r>
  <r>
    <x v="228"/>
    <x v="6"/>
    <x v="7"/>
    <x v="124"/>
    <m/>
    <m/>
    <n v="10"/>
    <m/>
    <m/>
    <m/>
    <n v="4"/>
    <m/>
    <m/>
    <m/>
    <n v="10"/>
    <m/>
    <n v="15"/>
    <m/>
    <m/>
    <n v="12"/>
    <m/>
    <s v="Vuelta42966"/>
    <x v="1"/>
    <x v="6"/>
    <n v="14"/>
    <x v="4"/>
    <n v="13"/>
    <x v="3"/>
    <n v="5"/>
    <n v="9"/>
    <n v="51"/>
    <n v="5"/>
    <n v="10.199999999999999"/>
  </r>
  <r>
    <x v="229"/>
    <x v="0"/>
    <x v="7"/>
    <x v="125"/>
    <m/>
    <n v="7"/>
    <m/>
    <m/>
    <m/>
    <m/>
    <m/>
    <n v="15"/>
    <m/>
    <m/>
    <m/>
    <n v="10"/>
    <m/>
    <n v="8"/>
    <m/>
    <n v="10"/>
    <m/>
    <s v="Hamburg42967"/>
    <x v="0"/>
    <x v="1"/>
    <n v="243"/>
    <x v="1"/>
    <n v="129"/>
    <x v="4"/>
    <n v="5"/>
    <m/>
    <n v="50"/>
    <n v="5"/>
    <n v="10"/>
  </r>
  <r>
    <x v="229"/>
    <x v="0"/>
    <x v="7"/>
    <x v="124"/>
    <m/>
    <m/>
    <n v="10"/>
    <m/>
    <m/>
    <m/>
    <n v="4"/>
    <m/>
    <m/>
    <m/>
    <n v="10"/>
    <m/>
    <n v="15"/>
    <m/>
    <m/>
    <n v="12"/>
    <m/>
    <s v="Vuelta42967"/>
    <x v="1"/>
    <x v="1"/>
    <n v="203"/>
    <x v="1"/>
    <n v="115"/>
    <x v="1"/>
    <n v="5"/>
    <n v="9"/>
    <n v="51"/>
    <n v="5"/>
    <n v="10.199999999999999"/>
  </r>
  <r>
    <x v="230"/>
    <x v="1"/>
    <x v="7"/>
    <x v="126"/>
    <m/>
    <n v="2"/>
    <m/>
    <m/>
    <m/>
    <m/>
    <m/>
    <n v="15"/>
    <m/>
    <m/>
    <m/>
    <n v="9"/>
    <m/>
    <n v="7"/>
    <m/>
    <m/>
    <n v="9"/>
    <s v="GP Jef Scherens42968"/>
    <x v="0"/>
    <x v="1"/>
    <n v="182"/>
    <x v="3"/>
    <n v="96"/>
    <x v="0"/>
    <n v="2"/>
    <m/>
    <n v="42"/>
    <n v="5"/>
    <n v="8.4"/>
  </r>
  <r>
    <x v="230"/>
    <x v="1"/>
    <x v="7"/>
    <x v="124"/>
    <m/>
    <m/>
    <n v="10"/>
    <m/>
    <m/>
    <m/>
    <n v="4"/>
    <m/>
    <m/>
    <m/>
    <n v="10"/>
    <m/>
    <n v="15"/>
    <m/>
    <m/>
    <n v="12"/>
    <m/>
    <s v="Vuelta42968"/>
    <x v="1"/>
    <x v="4"/>
    <n v="159"/>
    <x v="0"/>
    <n v="101"/>
    <x v="0"/>
    <n v="5"/>
    <n v="9"/>
    <n v="51"/>
    <n v="5"/>
    <n v="10.199999999999999"/>
  </r>
  <r>
    <x v="231"/>
    <x v="2"/>
    <x v="7"/>
    <x v="127"/>
    <m/>
    <n v="4"/>
    <m/>
    <m/>
    <m/>
    <m/>
    <m/>
    <m/>
    <m/>
    <n v="4"/>
    <m/>
    <m/>
    <m/>
    <n v="6"/>
    <m/>
    <m/>
    <n v="7"/>
    <s v="Zottegem42969"/>
    <x v="0"/>
    <x v="5"/>
    <n v="189"/>
    <x v="3"/>
    <n v="106"/>
    <x v="1"/>
    <n v="2"/>
    <m/>
    <n v="21"/>
    <n v="4"/>
    <n v="5.25"/>
  </r>
  <r>
    <x v="231"/>
    <x v="2"/>
    <x v="7"/>
    <x v="128"/>
    <m/>
    <m/>
    <m/>
    <n v="10"/>
    <m/>
    <m/>
    <m/>
    <n v="9"/>
    <m/>
    <m/>
    <n v="9"/>
    <m/>
    <m/>
    <m/>
    <n v="11"/>
    <m/>
    <m/>
    <s v="Poitou42969"/>
    <x v="1"/>
    <x v="1"/>
    <n v="199"/>
    <x v="3"/>
    <n v="104"/>
    <x v="0"/>
    <n v="2"/>
    <n v="8"/>
    <n v="39"/>
    <n v="4"/>
    <n v="9.75"/>
  </r>
  <r>
    <x v="231"/>
    <x v="2"/>
    <x v="7"/>
    <x v="124"/>
    <m/>
    <m/>
    <n v="10"/>
    <m/>
    <m/>
    <m/>
    <n v="4"/>
    <m/>
    <m/>
    <m/>
    <n v="10"/>
    <m/>
    <n v="15"/>
    <m/>
    <m/>
    <n v="12"/>
    <m/>
    <s v="Vuelta42969"/>
    <x v="1"/>
    <x v="0"/>
    <n v="198"/>
    <x v="3"/>
    <n v="105"/>
    <x v="0"/>
    <n v="5"/>
    <n v="9"/>
    <n v="51"/>
    <n v="5"/>
    <n v="10.199999999999999"/>
  </r>
  <r>
    <x v="232"/>
    <x v="3"/>
    <x v="7"/>
    <x v="129"/>
    <m/>
    <n v="7"/>
    <m/>
    <m/>
    <m/>
    <m/>
    <m/>
    <m/>
    <m/>
    <n v="6"/>
    <m/>
    <m/>
    <m/>
    <n v="8"/>
    <m/>
    <m/>
    <n v="5"/>
    <s v="Druivenkoerse Overijse42970"/>
    <x v="0"/>
    <x v="1"/>
    <n v="195"/>
    <x v="3"/>
    <n v="105"/>
    <x v="0"/>
    <n v="2"/>
    <m/>
    <n v="26"/>
    <n v="4"/>
    <n v="6.5"/>
  </r>
  <r>
    <x v="232"/>
    <x v="3"/>
    <x v="7"/>
    <x v="128"/>
    <m/>
    <m/>
    <m/>
    <n v="10"/>
    <m/>
    <m/>
    <m/>
    <n v="9"/>
    <m/>
    <m/>
    <n v="9"/>
    <m/>
    <m/>
    <m/>
    <n v="11"/>
    <m/>
    <m/>
    <s v="Poitou42970"/>
    <x v="1"/>
    <x v="1"/>
    <n v="187"/>
    <x v="3"/>
    <n v="99"/>
    <x v="0"/>
    <n v="2"/>
    <n v="8"/>
    <n v="39"/>
    <n v="4"/>
    <n v="9.75"/>
  </r>
  <r>
    <x v="232"/>
    <x v="3"/>
    <x v="7"/>
    <x v="124"/>
    <m/>
    <m/>
    <n v="10"/>
    <m/>
    <m/>
    <m/>
    <n v="4"/>
    <m/>
    <m/>
    <m/>
    <n v="10"/>
    <m/>
    <n v="15"/>
    <m/>
    <m/>
    <n v="12"/>
    <m/>
    <s v="Vuelta42970"/>
    <x v="1"/>
    <x v="0"/>
    <n v="175"/>
    <x v="3"/>
    <n v="102"/>
    <x v="0"/>
    <n v="5"/>
    <n v="9"/>
    <n v="51"/>
    <n v="5"/>
    <n v="10.199999999999999"/>
  </r>
  <r>
    <x v="233"/>
    <x v="4"/>
    <x v="7"/>
    <x v="0"/>
    <m/>
    <n v="3"/>
    <m/>
    <m/>
    <m/>
    <m/>
    <m/>
    <m/>
    <m/>
    <n v="8"/>
    <m/>
    <m/>
    <m/>
    <n v="11"/>
    <m/>
    <m/>
    <n v="4"/>
    <s v="Fantasy42971"/>
    <x v="0"/>
    <x v="0"/>
    <n v="158"/>
    <x v="0"/>
    <n v="98"/>
    <x v="0"/>
    <n v="1"/>
    <m/>
    <n v="26"/>
    <n v="4"/>
    <n v="6.5"/>
  </r>
  <r>
    <x v="233"/>
    <x v="4"/>
    <x v="7"/>
    <x v="128"/>
    <m/>
    <m/>
    <m/>
    <n v="10"/>
    <m/>
    <m/>
    <m/>
    <n v="9"/>
    <m/>
    <m/>
    <n v="9"/>
    <m/>
    <m/>
    <m/>
    <n v="11"/>
    <m/>
    <m/>
    <s v="Poitou42971"/>
    <x v="1"/>
    <x v="1"/>
    <n v="99"/>
    <x v="4"/>
    <n v="57"/>
    <x v="3"/>
    <n v="2"/>
    <n v="8"/>
    <n v="39"/>
    <n v="4"/>
    <n v="9.75"/>
  </r>
  <r>
    <x v="233"/>
    <x v="4"/>
    <x v="7"/>
    <x v="128"/>
    <m/>
    <m/>
    <m/>
    <n v="10"/>
    <m/>
    <m/>
    <m/>
    <n v="9"/>
    <m/>
    <m/>
    <n v="9"/>
    <m/>
    <m/>
    <m/>
    <n v="11"/>
    <m/>
    <m/>
    <s v="Poitou42971"/>
    <x v="2"/>
    <x v="3"/>
    <n v="20"/>
    <x v="4"/>
    <n v="19"/>
    <x v="3"/>
    <n v="2"/>
    <n v="8"/>
    <n v="39"/>
    <n v="4"/>
    <n v="9.75"/>
  </r>
  <r>
    <x v="233"/>
    <x v="4"/>
    <x v="7"/>
    <x v="124"/>
    <m/>
    <m/>
    <n v="10"/>
    <m/>
    <m/>
    <m/>
    <n v="4"/>
    <m/>
    <m/>
    <m/>
    <n v="10"/>
    <m/>
    <n v="15"/>
    <m/>
    <m/>
    <n v="12"/>
    <m/>
    <s v="Vuelta42971"/>
    <x v="1"/>
    <x v="0"/>
    <n v="202"/>
    <x v="1"/>
    <n v="123"/>
    <x v="4"/>
    <n v="5"/>
    <n v="9"/>
    <n v="51"/>
    <n v="5"/>
    <n v="10.199999999999999"/>
  </r>
  <r>
    <x v="234"/>
    <x v="5"/>
    <x v="7"/>
    <x v="130"/>
    <m/>
    <n v="4"/>
    <m/>
    <m/>
    <m/>
    <m/>
    <m/>
    <m/>
    <n v="6"/>
    <m/>
    <m/>
    <n v="4"/>
    <m/>
    <n v="9"/>
    <m/>
    <m/>
    <m/>
    <s v="Pro Oetztaler 550042972"/>
    <x v="0"/>
    <x v="4"/>
    <n v="238"/>
    <x v="1"/>
    <n v="148"/>
    <x v="4"/>
    <n v="2"/>
    <m/>
    <n v="23"/>
    <n v="4"/>
    <n v="5.75"/>
  </r>
  <r>
    <x v="234"/>
    <x v="5"/>
    <x v="7"/>
    <x v="128"/>
    <m/>
    <m/>
    <m/>
    <n v="10"/>
    <m/>
    <m/>
    <m/>
    <n v="9"/>
    <m/>
    <m/>
    <n v="9"/>
    <m/>
    <m/>
    <m/>
    <n v="11"/>
    <m/>
    <m/>
    <s v="Poitou42972"/>
    <x v="1"/>
    <x v="0"/>
    <n v="159"/>
    <x v="0"/>
    <n v="88"/>
    <x v="2"/>
    <n v="2"/>
    <n v="8"/>
    <n v="39"/>
    <n v="4"/>
    <n v="9.75"/>
  </r>
  <r>
    <x v="234"/>
    <x v="5"/>
    <x v="7"/>
    <x v="124"/>
    <m/>
    <m/>
    <n v="10"/>
    <m/>
    <m/>
    <m/>
    <n v="4"/>
    <m/>
    <m/>
    <m/>
    <n v="10"/>
    <m/>
    <n v="15"/>
    <m/>
    <m/>
    <n v="12"/>
    <m/>
    <s v="Vuelta42972"/>
    <x v="1"/>
    <x v="1"/>
    <n v="207"/>
    <x v="1"/>
    <n v="112"/>
    <x v="1"/>
    <n v="5"/>
    <n v="9"/>
    <n v="51"/>
    <n v="5"/>
    <n v="10.199999999999999"/>
  </r>
  <r>
    <x v="235"/>
    <x v="6"/>
    <x v="7"/>
    <x v="131"/>
    <m/>
    <n v="3"/>
    <m/>
    <m/>
    <m/>
    <m/>
    <m/>
    <n v="9"/>
    <m/>
    <m/>
    <m/>
    <n v="5"/>
    <m/>
    <n v="11"/>
    <m/>
    <m/>
    <n v="8"/>
    <s v="Omloop Mandel-Leie-Schelde42973"/>
    <x v="0"/>
    <x v="1"/>
    <n v="181"/>
    <x v="3"/>
    <n v="103"/>
    <x v="0"/>
    <n v="2"/>
    <m/>
    <n v="36"/>
    <n v="5"/>
    <n v="7.2"/>
  </r>
  <r>
    <x v="235"/>
    <x v="6"/>
    <x v="7"/>
    <x v="124"/>
    <m/>
    <m/>
    <n v="10"/>
    <m/>
    <m/>
    <m/>
    <n v="4"/>
    <m/>
    <m/>
    <m/>
    <n v="10"/>
    <m/>
    <n v="15"/>
    <m/>
    <m/>
    <n v="12"/>
    <m/>
    <s v="Vuelta42973"/>
    <x v="1"/>
    <x v="0"/>
    <n v="197"/>
    <x v="3"/>
    <n v="111"/>
    <x v="1"/>
    <n v="5"/>
    <n v="9"/>
    <n v="51"/>
    <n v="5"/>
    <n v="10.199999999999999"/>
  </r>
  <r>
    <x v="236"/>
    <x v="0"/>
    <x v="7"/>
    <x v="132"/>
    <m/>
    <n v="6"/>
    <m/>
    <m/>
    <m/>
    <m/>
    <m/>
    <n v="11"/>
    <m/>
    <m/>
    <m/>
    <n v="7"/>
    <m/>
    <n v="6"/>
    <m/>
    <n v="10"/>
    <m/>
    <s v="Bretagne Classic42974"/>
    <x v="0"/>
    <x v="0"/>
    <n v="241"/>
    <x v="1"/>
    <n v="130"/>
    <x v="4"/>
    <n v="5"/>
    <m/>
    <n v="40"/>
    <n v="5"/>
    <n v="8"/>
  </r>
  <r>
    <x v="236"/>
    <x v="0"/>
    <x v="7"/>
    <x v="124"/>
    <m/>
    <m/>
    <n v="10"/>
    <m/>
    <m/>
    <m/>
    <n v="4"/>
    <m/>
    <m/>
    <m/>
    <n v="10"/>
    <m/>
    <n v="15"/>
    <m/>
    <m/>
    <n v="12"/>
    <m/>
    <s v="Vuelta42974"/>
    <x v="1"/>
    <x v="1"/>
    <n v="174"/>
    <x v="0"/>
    <n v="109"/>
    <x v="1"/>
    <n v="5"/>
    <n v="9"/>
    <n v="51"/>
    <n v="5"/>
    <n v="10.199999999999999"/>
  </r>
  <r>
    <x v="237"/>
    <x v="1"/>
    <x v="7"/>
    <x v="133"/>
    <m/>
    <n v="12"/>
    <m/>
    <m/>
    <m/>
    <m/>
    <m/>
    <n v="12"/>
    <m/>
    <m/>
    <m/>
    <n v="13"/>
    <m/>
    <n v="5"/>
    <m/>
    <n v="9"/>
    <m/>
    <s v="Schaal Sels42975"/>
    <x v="0"/>
    <x v="1"/>
    <n v="196"/>
    <x v="3"/>
    <n v="102"/>
    <x v="0"/>
    <n v="2"/>
    <m/>
    <n v="51"/>
    <n v="5"/>
    <n v="10.199999999999999"/>
  </r>
  <r>
    <x v="237"/>
    <x v="1"/>
    <x v="7"/>
    <x v="124"/>
    <m/>
    <m/>
    <n v="10"/>
    <m/>
    <m/>
    <m/>
    <n v="4"/>
    <m/>
    <m/>
    <m/>
    <n v="10"/>
    <m/>
    <n v="15"/>
    <m/>
    <m/>
    <n v="12"/>
    <m/>
    <s v="Vuelta42975"/>
    <x v="1"/>
    <x v="7"/>
    <s v="Repos"/>
    <x v="6"/>
    <s v="Repos"/>
    <x v="4"/>
    <n v="5"/>
    <n v="9"/>
    <n v="51"/>
    <n v="5"/>
    <n v="10.199999999999999"/>
  </r>
  <r>
    <x v="238"/>
    <x v="2"/>
    <x v="7"/>
    <x v="0"/>
    <m/>
    <n v="11"/>
    <m/>
    <m/>
    <m/>
    <m/>
    <m/>
    <n v="14"/>
    <m/>
    <m/>
    <m/>
    <n v="13"/>
    <m/>
    <m/>
    <n v="9"/>
    <m/>
    <n v="7"/>
    <s v="Fantasy42976"/>
    <x v="0"/>
    <x v="4"/>
    <n v="173"/>
    <x v="0"/>
    <n v="98"/>
    <x v="0"/>
    <n v="1"/>
    <m/>
    <n v="54"/>
    <n v="5"/>
    <n v="10.8"/>
  </r>
  <r>
    <x v="238"/>
    <x v="2"/>
    <x v="7"/>
    <x v="124"/>
    <m/>
    <m/>
    <n v="10"/>
    <m/>
    <m/>
    <m/>
    <n v="4"/>
    <m/>
    <m/>
    <m/>
    <n v="10"/>
    <m/>
    <n v="15"/>
    <m/>
    <m/>
    <n v="12"/>
    <m/>
    <s v="Vuelta42976"/>
    <x v="1"/>
    <x v="0"/>
    <n v="164"/>
    <x v="0"/>
    <n v="104"/>
    <x v="0"/>
    <n v="5"/>
    <n v="9"/>
    <n v="51"/>
    <n v="5"/>
    <n v="10.199999999999999"/>
  </r>
  <r>
    <x v="239"/>
    <x v="3"/>
    <x v="7"/>
    <x v="0"/>
    <m/>
    <n v="10"/>
    <m/>
    <m/>
    <m/>
    <m/>
    <m/>
    <n v="9"/>
    <m/>
    <m/>
    <m/>
    <n v="10"/>
    <m/>
    <n v="10"/>
    <m/>
    <m/>
    <n v="7"/>
    <s v="Fantasy42977"/>
    <x v="0"/>
    <x v="2"/>
    <n v="175"/>
    <x v="3"/>
    <n v="95"/>
    <x v="0"/>
    <n v="1"/>
    <m/>
    <n v="46"/>
    <n v="5"/>
    <n v="9.1999999999999993"/>
  </r>
  <r>
    <x v="239"/>
    <x v="3"/>
    <x v="7"/>
    <x v="124"/>
    <m/>
    <m/>
    <n v="10"/>
    <m/>
    <m/>
    <m/>
    <n v="4"/>
    <m/>
    <m/>
    <m/>
    <n v="10"/>
    <m/>
    <n v="15"/>
    <m/>
    <m/>
    <n v="12"/>
    <m/>
    <s v="Vuelta42977"/>
    <x v="1"/>
    <x v="4"/>
    <n v="188"/>
    <x v="3"/>
    <n v="103"/>
    <x v="0"/>
    <n v="5"/>
    <n v="9"/>
    <n v="51"/>
    <n v="5"/>
    <n v="10.199999999999999"/>
  </r>
  <r>
    <x v="240"/>
    <x v="4"/>
    <x v="7"/>
    <x v="0"/>
    <m/>
    <m/>
    <n v="12"/>
    <m/>
    <m/>
    <m/>
    <m/>
    <n v="8"/>
    <m/>
    <m/>
    <n v="11"/>
    <m/>
    <m/>
    <n v="4"/>
    <m/>
    <n v="8"/>
    <m/>
    <s v="Fantasy42978"/>
    <x v="0"/>
    <x v="1"/>
    <n v="183"/>
    <x v="3"/>
    <n v="97"/>
    <x v="0"/>
    <n v="1"/>
    <m/>
    <n v="43"/>
    <n v="5"/>
    <n v="8.6"/>
  </r>
  <r>
    <x v="240"/>
    <x v="4"/>
    <x v="7"/>
    <x v="124"/>
    <m/>
    <m/>
    <n v="10"/>
    <m/>
    <m/>
    <m/>
    <n v="4"/>
    <m/>
    <m/>
    <m/>
    <n v="10"/>
    <m/>
    <n v="15"/>
    <m/>
    <m/>
    <n v="12"/>
    <m/>
    <s v="Vuelta42978"/>
    <x v="1"/>
    <x v="4"/>
    <n v="161"/>
    <x v="0"/>
    <n v="95"/>
    <x v="0"/>
    <n v="5"/>
    <n v="9"/>
    <n v="51"/>
    <n v="5"/>
    <n v="10.199999999999999"/>
  </r>
  <r>
    <x v="241"/>
    <x v="5"/>
    <x v="8"/>
    <x v="0"/>
    <m/>
    <m/>
    <n v="10"/>
    <m/>
    <m/>
    <m/>
    <m/>
    <n v="9"/>
    <m/>
    <m/>
    <n v="4"/>
    <m/>
    <n v="9"/>
    <m/>
    <n v="8"/>
    <m/>
    <m/>
    <s v="Fantasy42979"/>
    <x v="0"/>
    <x v="1"/>
    <n v="144"/>
    <x v="2"/>
    <n v="76"/>
    <x v="2"/>
    <n v="1"/>
    <n v="8"/>
    <n v="40"/>
    <n v="5"/>
    <n v="8"/>
  </r>
  <r>
    <x v="241"/>
    <x v="5"/>
    <x v="8"/>
    <x v="124"/>
    <m/>
    <m/>
    <n v="10"/>
    <m/>
    <m/>
    <m/>
    <n v="4"/>
    <m/>
    <m/>
    <m/>
    <n v="10"/>
    <m/>
    <n v="15"/>
    <m/>
    <m/>
    <n v="12"/>
    <m/>
    <s v="Vuelta42979"/>
    <x v="1"/>
    <x v="1"/>
    <n v="198"/>
    <x v="3"/>
    <n v="104"/>
    <x v="0"/>
    <n v="5"/>
    <n v="9"/>
    <n v="51"/>
    <n v="5"/>
    <n v="10.199999999999999"/>
  </r>
  <r>
    <x v="241"/>
    <x v="5"/>
    <x v="8"/>
    <x v="134"/>
    <m/>
    <m/>
    <m/>
    <n v="7"/>
    <m/>
    <m/>
    <m/>
    <m/>
    <n v="5"/>
    <m/>
    <m/>
    <m/>
    <m/>
    <n v="9"/>
    <m/>
    <m/>
    <n v="10"/>
    <s v="Alberta42979"/>
    <x v="3"/>
    <x v="8"/>
    <m/>
    <x v="7"/>
    <m/>
    <x v="3"/>
    <m/>
    <m/>
    <n v="31"/>
    <n v="4"/>
    <n v="7.75"/>
  </r>
  <r>
    <x v="242"/>
    <x v="6"/>
    <x v="8"/>
    <x v="135"/>
    <m/>
    <n v="7"/>
    <m/>
    <m/>
    <m/>
    <m/>
    <m/>
    <n v="9"/>
    <m/>
    <m/>
    <m/>
    <n v="5"/>
    <m/>
    <n v="4"/>
    <m/>
    <n v="5"/>
    <m/>
    <s v="Bruxelles Classic42980"/>
    <x v="0"/>
    <x v="0"/>
    <n v="199"/>
    <x v="3"/>
    <n v="112"/>
    <x v="1"/>
    <n v="4"/>
    <n v="9"/>
    <n v="30"/>
    <n v="5"/>
    <n v="6"/>
  </r>
  <r>
    <x v="242"/>
    <x v="6"/>
    <x v="8"/>
    <x v="124"/>
    <m/>
    <m/>
    <n v="10"/>
    <m/>
    <m/>
    <m/>
    <n v="4"/>
    <m/>
    <m/>
    <m/>
    <n v="10"/>
    <m/>
    <n v="15"/>
    <m/>
    <m/>
    <n v="12"/>
    <m/>
    <s v="Vuelta42980"/>
    <x v="1"/>
    <x v="4"/>
    <n v="175"/>
    <x v="3"/>
    <n v="103"/>
    <x v="0"/>
    <n v="5"/>
    <n v="9"/>
    <n v="51"/>
    <n v="5"/>
    <n v="10.199999999999999"/>
  </r>
  <r>
    <x v="242"/>
    <x v="6"/>
    <x v="8"/>
    <x v="134"/>
    <m/>
    <m/>
    <m/>
    <n v="7"/>
    <m/>
    <m/>
    <m/>
    <m/>
    <n v="5"/>
    <m/>
    <m/>
    <m/>
    <m/>
    <n v="9"/>
    <m/>
    <m/>
    <n v="10"/>
    <s v="Alberta42980"/>
    <x v="3"/>
    <x v="8"/>
    <m/>
    <x v="7"/>
    <m/>
    <x v="3"/>
    <m/>
    <m/>
    <n v="31"/>
    <n v="4"/>
    <n v="7.75"/>
  </r>
  <r>
    <x v="243"/>
    <x v="0"/>
    <x v="8"/>
    <x v="136"/>
    <m/>
    <m/>
    <m/>
    <n v="9"/>
    <m/>
    <m/>
    <m/>
    <n v="10"/>
    <m/>
    <m/>
    <n v="7"/>
    <m/>
    <m/>
    <n v="9"/>
    <m/>
    <n v="7"/>
    <m/>
    <s v="Fourmies42981"/>
    <x v="0"/>
    <x v="1"/>
    <n v="205"/>
    <x v="1"/>
    <n v="118"/>
    <x v="1"/>
    <n v="4"/>
    <n v="9"/>
    <n v="42"/>
    <n v="5"/>
    <n v="8.4"/>
  </r>
  <r>
    <x v="243"/>
    <x v="0"/>
    <x v="8"/>
    <x v="124"/>
    <m/>
    <m/>
    <n v="10"/>
    <m/>
    <m/>
    <m/>
    <n v="4"/>
    <m/>
    <m/>
    <m/>
    <n v="10"/>
    <m/>
    <n v="15"/>
    <m/>
    <m/>
    <n v="12"/>
    <m/>
    <s v="Vuelta42981"/>
    <x v="1"/>
    <x v="4"/>
    <n v="130"/>
    <x v="2"/>
    <n v="81"/>
    <x v="2"/>
    <n v="5"/>
    <n v="9"/>
    <n v="51"/>
    <n v="5"/>
    <n v="10.199999999999999"/>
  </r>
  <r>
    <x v="243"/>
    <x v="0"/>
    <x v="8"/>
    <x v="134"/>
    <m/>
    <m/>
    <m/>
    <n v="7"/>
    <m/>
    <m/>
    <m/>
    <m/>
    <n v="5"/>
    <m/>
    <m/>
    <m/>
    <m/>
    <n v="9"/>
    <m/>
    <m/>
    <n v="10"/>
    <s v="Alberta42981"/>
    <x v="3"/>
    <x v="8"/>
    <m/>
    <x v="7"/>
    <m/>
    <x v="3"/>
    <m/>
    <m/>
    <n v="31"/>
    <n v="4"/>
    <n v="7.75"/>
  </r>
  <r>
    <x v="244"/>
    <x v="1"/>
    <x v="8"/>
    <x v="0"/>
    <m/>
    <n v="3"/>
    <m/>
    <m/>
    <m/>
    <m/>
    <n v="7"/>
    <m/>
    <m/>
    <m/>
    <n v="7"/>
    <m/>
    <n v="9"/>
    <m/>
    <n v="9"/>
    <m/>
    <m/>
    <s v="Fantasy42982"/>
    <x v="0"/>
    <x v="0"/>
    <n v="140"/>
    <x v="2"/>
    <n v="89"/>
    <x v="2"/>
    <n v="1"/>
    <n v="7"/>
    <n v="35"/>
    <n v="5"/>
    <n v="7"/>
  </r>
  <r>
    <x v="244"/>
    <x v="1"/>
    <x v="8"/>
    <x v="124"/>
    <m/>
    <m/>
    <n v="10"/>
    <m/>
    <m/>
    <m/>
    <n v="4"/>
    <m/>
    <m/>
    <m/>
    <n v="10"/>
    <m/>
    <n v="15"/>
    <m/>
    <m/>
    <n v="12"/>
    <m/>
    <s v="Vuelta42982"/>
    <x v="1"/>
    <x v="7"/>
    <s v="Repos"/>
    <x v="6"/>
    <s v="Repos"/>
    <x v="4"/>
    <n v="5"/>
    <n v="9"/>
    <n v="51"/>
    <n v="5"/>
    <n v="10.199999999999999"/>
  </r>
  <r>
    <x v="244"/>
    <x v="1"/>
    <x v="8"/>
    <x v="134"/>
    <m/>
    <m/>
    <m/>
    <n v="7"/>
    <m/>
    <m/>
    <m/>
    <m/>
    <n v="5"/>
    <m/>
    <m/>
    <m/>
    <m/>
    <n v="9"/>
    <m/>
    <m/>
    <n v="10"/>
    <s v="Alberta42982"/>
    <x v="3"/>
    <x v="8"/>
    <m/>
    <x v="7"/>
    <m/>
    <x v="3"/>
    <m/>
    <m/>
    <n v="31"/>
    <n v="4"/>
    <n v="7.75"/>
  </r>
  <r>
    <x v="245"/>
    <x v="2"/>
    <x v="8"/>
    <x v="0"/>
    <m/>
    <m/>
    <m/>
    <n v="8"/>
    <m/>
    <m/>
    <m/>
    <m/>
    <n v="4"/>
    <m/>
    <n v="7"/>
    <m/>
    <m/>
    <n v="7"/>
    <m/>
    <m/>
    <n v="8"/>
    <s v="Fantasy42983"/>
    <x v="0"/>
    <x v="5"/>
    <n v="170"/>
    <x v="0"/>
    <n v="103"/>
    <x v="0"/>
    <n v="1"/>
    <n v="8"/>
    <n v="34"/>
    <n v="5"/>
    <n v="6.8"/>
  </r>
  <r>
    <x v="245"/>
    <x v="2"/>
    <x v="8"/>
    <x v="124"/>
    <m/>
    <m/>
    <n v="10"/>
    <m/>
    <m/>
    <m/>
    <n v="4"/>
    <m/>
    <m/>
    <m/>
    <n v="10"/>
    <m/>
    <n v="15"/>
    <m/>
    <m/>
    <n v="12"/>
    <m/>
    <s v="Vuelta42983"/>
    <x v="1"/>
    <x v="3"/>
    <n v="40"/>
    <x v="4"/>
    <n v="39"/>
    <x v="3"/>
    <n v="5"/>
    <n v="9"/>
    <n v="51"/>
    <n v="5"/>
    <n v="10.199999999999999"/>
  </r>
  <r>
    <x v="245"/>
    <x v="2"/>
    <x v="8"/>
    <x v="137"/>
    <m/>
    <n v="6"/>
    <m/>
    <m/>
    <m/>
    <m/>
    <m/>
    <n v="5"/>
    <m/>
    <m/>
    <m/>
    <n v="12"/>
    <m/>
    <m/>
    <n v="14"/>
    <m/>
    <m/>
    <s v="Britain42983"/>
    <x v="1"/>
    <x v="0"/>
    <n v="190"/>
    <x v="3"/>
    <n v="107"/>
    <x v="1"/>
    <n v="3"/>
    <n v="8"/>
    <n v="37"/>
    <n v="4"/>
    <n v="9.25"/>
  </r>
  <r>
    <x v="246"/>
    <x v="3"/>
    <x v="8"/>
    <x v="0"/>
    <m/>
    <m/>
    <m/>
    <n v="7"/>
    <m/>
    <m/>
    <m/>
    <m/>
    <n v="9"/>
    <m/>
    <m/>
    <m/>
    <m/>
    <n v="10"/>
    <m/>
    <m/>
    <n v="7"/>
    <s v="Fantasy42984"/>
    <x v="0"/>
    <x v="1"/>
    <n v="173"/>
    <x v="0"/>
    <n v="91"/>
    <x v="0"/>
    <n v="1"/>
    <n v="8"/>
    <n v="33"/>
    <n v="4"/>
    <n v="8.25"/>
  </r>
  <r>
    <x v="246"/>
    <x v="3"/>
    <x v="8"/>
    <x v="124"/>
    <m/>
    <m/>
    <n v="10"/>
    <m/>
    <m/>
    <m/>
    <n v="4"/>
    <m/>
    <m/>
    <m/>
    <n v="10"/>
    <m/>
    <n v="15"/>
    <m/>
    <m/>
    <n v="12"/>
    <m/>
    <s v="Vuelta42984"/>
    <x v="1"/>
    <x v="4"/>
    <n v="180"/>
    <x v="3"/>
    <n v="103"/>
    <x v="0"/>
    <n v="5"/>
    <n v="9"/>
    <n v="51"/>
    <n v="5"/>
    <n v="10.199999999999999"/>
  </r>
  <r>
    <x v="246"/>
    <x v="3"/>
    <x v="8"/>
    <x v="137"/>
    <m/>
    <n v="6"/>
    <m/>
    <m/>
    <m/>
    <m/>
    <m/>
    <n v="5"/>
    <m/>
    <m/>
    <m/>
    <n v="12"/>
    <m/>
    <m/>
    <n v="14"/>
    <m/>
    <m/>
    <s v="Britain42984"/>
    <x v="1"/>
    <x v="1"/>
    <n v="211"/>
    <x v="1"/>
    <n v="1110"/>
    <x v="4"/>
    <n v="3"/>
    <n v="8"/>
    <n v="37"/>
    <n v="4"/>
    <n v="9.25"/>
  </r>
  <r>
    <x v="247"/>
    <x v="4"/>
    <x v="8"/>
    <x v="0"/>
    <m/>
    <m/>
    <n v="7"/>
    <m/>
    <m/>
    <m/>
    <m/>
    <n v="6"/>
    <m/>
    <m/>
    <n v="5"/>
    <m/>
    <m/>
    <m/>
    <n v="11"/>
    <m/>
    <m/>
    <s v="Fantasy42985"/>
    <x v="0"/>
    <x v="0"/>
    <n v="140"/>
    <x v="2"/>
    <n v="87"/>
    <x v="2"/>
    <n v="1"/>
    <n v="7"/>
    <n v="29"/>
    <n v="4"/>
    <n v="7.25"/>
  </r>
  <r>
    <x v="247"/>
    <x v="4"/>
    <x v="8"/>
    <x v="124"/>
    <m/>
    <m/>
    <n v="10"/>
    <m/>
    <m/>
    <m/>
    <n v="4"/>
    <m/>
    <m/>
    <m/>
    <n v="10"/>
    <m/>
    <n v="15"/>
    <m/>
    <m/>
    <n v="12"/>
    <m/>
    <s v="Vuelta42985"/>
    <x v="1"/>
    <x v="0"/>
    <n v="167"/>
    <x v="0"/>
    <n v="107"/>
    <x v="1"/>
    <n v="5"/>
    <n v="9"/>
    <n v="51"/>
    <n v="5"/>
    <n v="10.199999999999999"/>
  </r>
  <r>
    <x v="247"/>
    <x v="4"/>
    <x v="8"/>
    <x v="137"/>
    <m/>
    <n v="6"/>
    <m/>
    <m/>
    <m/>
    <m/>
    <m/>
    <n v="5"/>
    <m/>
    <m/>
    <m/>
    <n v="12"/>
    <m/>
    <m/>
    <n v="14"/>
    <m/>
    <m/>
    <s v="Britain42985"/>
    <x v="1"/>
    <x v="1"/>
    <n v="177"/>
    <x v="3"/>
    <n v="94"/>
    <x v="0"/>
    <n v="3"/>
    <n v="8"/>
    <n v="37"/>
    <n v="4"/>
    <n v="9.25"/>
  </r>
  <r>
    <x v="248"/>
    <x v="5"/>
    <x v="8"/>
    <x v="138"/>
    <m/>
    <m/>
    <n v="6"/>
    <m/>
    <m/>
    <m/>
    <m/>
    <m/>
    <n v="6"/>
    <m/>
    <m/>
    <n v="6"/>
    <m/>
    <n v="5"/>
    <m/>
    <n v="10"/>
    <m/>
    <s v="Quebec42986"/>
    <x v="0"/>
    <x v="0"/>
    <n v="208"/>
    <x v="1"/>
    <n v="119"/>
    <x v="1"/>
    <n v="4"/>
    <n v="9"/>
    <n v="33"/>
    <n v="5"/>
    <n v="6.6"/>
  </r>
  <r>
    <x v="248"/>
    <x v="5"/>
    <x v="8"/>
    <x v="124"/>
    <m/>
    <m/>
    <n v="10"/>
    <m/>
    <m/>
    <m/>
    <n v="4"/>
    <m/>
    <m/>
    <m/>
    <n v="10"/>
    <m/>
    <n v="15"/>
    <m/>
    <m/>
    <n v="12"/>
    <m/>
    <s v="Vuelta42986"/>
    <x v="1"/>
    <x v="0"/>
    <n v="150"/>
    <x v="0"/>
    <n v="86"/>
    <x v="2"/>
    <n v="5"/>
    <n v="9"/>
    <n v="51"/>
    <n v="5"/>
    <n v="10.199999999999999"/>
  </r>
  <r>
    <x v="248"/>
    <x v="5"/>
    <x v="8"/>
    <x v="137"/>
    <m/>
    <n v="6"/>
    <m/>
    <m/>
    <m/>
    <m/>
    <m/>
    <n v="5"/>
    <m/>
    <m/>
    <m/>
    <n v="12"/>
    <m/>
    <m/>
    <n v="14"/>
    <m/>
    <m/>
    <s v="Britain42986"/>
    <x v="1"/>
    <x v="1"/>
    <n v="165"/>
    <x v="0"/>
    <n v="87"/>
    <x v="2"/>
    <n v="3"/>
    <n v="8"/>
    <n v="37"/>
    <n v="4"/>
    <n v="9.25"/>
  </r>
  <r>
    <x v="249"/>
    <x v="6"/>
    <x v="8"/>
    <x v="0"/>
    <m/>
    <m/>
    <m/>
    <n v="8"/>
    <m/>
    <m/>
    <m/>
    <n v="6"/>
    <m/>
    <m/>
    <m/>
    <n v="7"/>
    <m/>
    <n v="7"/>
    <m/>
    <m/>
    <n v="3"/>
    <s v="Fantasy42987"/>
    <x v="0"/>
    <x v="1"/>
    <n v="154"/>
    <x v="0"/>
    <n v="81"/>
    <x v="2"/>
    <n v="1"/>
    <n v="8"/>
    <n v="31"/>
    <n v="5"/>
    <n v="6.2"/>
  </r>
  <r>
    <x v="249"/>
    <x v="6"/>
    <x v="8"/>
    <x v="124"/>
    <m/>
    <m/>
    <n v="10"/>
    <m/>
    <m/>
    <m/>
    <n v="4"/>
    <m/>
    <m/>
    <m/>
    <n v="10"/>
    <m/>
    <n v="15"/>
    <m/>
    <m/>
    <n v="12"/>
    <m/>
    <s v="Vuelta42987"/>
    <x v="1"/>
    <x v="4"/>
    <n v="118"/>
    <x v="5"/>
    <n v="81"/>
    <x v="2"/>
    <n v="5"/>
    <n v="9"/>
    <n v="51"/>
    <n v="5"/>
    <n v="10.199999999999999"/>
  </r>
  <r>
    <x v="249"/>
    <x v="6"/>
    <x v="8"/>
    <x v="137"/>
    <m/>
    <n v="6"/>
    <m/>
    <m/>
    <m/>
    <m/>
    <m/>
    <n v="5"/>
    <m/>
    <m/>
    <m/>
    <n v="12"/>
    <m/>
    <m/>
    <n v="14"/>
    <m/>
    <m/>
    <s v="Britain42987"/>
    <x v="1"/>
    <x v="3"/>
    <n v="16"/>
    <x v="4"/>
    <n v="15"/>
    <x v="3"/>
    <n v="3"/>
    <n v="8"/>
    <n v="37"/>
    <n v="4"/>
    <n v="9.25"/>
  </r>
  <r>
    <x v="250"/>
    <x v="0"/>
    <x v="8"/>
    <x v="124"/>
    <m/>
    <m/>
    <n v="10"/>
    <m/>
    <m/>
    <m/>
    <n v="4"/>
    <m/>
    <m/>
    <m/>
    <n v="10"/>
    <m/>
    <n v="15"/>
    <m/>
    <m/>
    <n v="12"/>
    <m/>
    <s v="Vuelta42988"/>
    <x v="1"/>
    <x v="1"/>
    <n v="117"/>
    <x v="5"/>
    <n v="71"/>
    <x v="5"/>
    <n v="5"/>
    <n v="9"/>
    <n v="51"/>
    <n v="5"/>
    <n v="10.199999999999999"/>
  </r>
  <r>
    <x v="250"/>
    <x v="0"/>
    <x v="8"/>
    <x v="137"/>
    <m/>
    <n v="6"/>
    <m/>
    <m/>
    <m/>
    <m/>
    <m/>
    <n v="5"/>
    <m/>
    <m/>
    <m/>
    <n v="12"/>
    <m/>
    <m/>
    <n v="14"/>
    <m/>
    <m/>
    <s v="Britain42988"/>
    <x v="1"/>
    <x v="1"/>
    <n v="187"/>
    <x v="3"/>
    <n v="98"/>
    <x v="0"/>
    <n v="3"/>
    <n v="8"/>
    <n v="37"/>
    <n v="4"/>
    <n v="9.25"/>
  </r>
  <r>
    <x v="251"/>
    <x v="1"/>
    <x v="8"/>
    <x v="0"/>
    <m/>
    <m/>
    <n v="11"/>
    <m/>
    <m/>
    <m/>
    <n v="9"/>
    <m/>
    <m/>
    <n v="7"/>
    <m/>
    <m/>
    <n v="15"/>
    <m/>
    <m/>
    <n v="10"/>
    <m/>
    <s v="Fantasy42989"/>
    <x v="0"/>
    <x v="0"/>
    <n v="152"/>
    <x v="0"/>
    <n v="81"/>
    <x v="2"/>
    <n v="1"/>
    <n v="7"/>
    <n v="52"/>
    <n v="5"/>
    <n v="10.4"/>
  </r>
  <r>
    <x v="251"/>
    <x v="1"/>
    <x v="8"/>
    <x v="137"/>
    <m/>
    <n v="6"/>
    <m/>
    <m/>
    <m/>
    <m/>
    <m/>
    <n v="5"/>
    <m/>
    <m/>
    <m/>
    <n v="12"/>
    <m/>
    <m/>
    <n v="14"/>
    <m/>
    <m/>
    <s v="Britain42989"/>
    <x v="1"/>
    <x v="0"/>
    <n v="185"/>
    <x v="3"/>
    <n v="98"/>
    <x v="0"/>
    <n v="3"/>
    <n v="8"/>
    <n v="37"/>
    <n v="4"/>
    <n v="9.25"/>
  </r>
  <r>
    <x v="252"/>
    <x v="2"/>
    <x v="8"/>
    <x v="139"/>
    <m/>
    <n v="10"/>
    <m/>
    <m/>
    <m/>
    <m/>
    <n v="10"/>
    <m/>
    <m/>
    <n v="9"/>
    <m/>
    <m/>
    <n v="14"/>
    <m/>
    <n v="9"/>
    <m/>
    <m/>
    <s v="GP de Wallonie42990"/>
    <x v="0"/>
    <x v="0"/>
    <n v="204"/>
    <x v="1"/>
    <n v="114"/>
    <x v="1"/>
    <n v="3"/>
    <n v="8"/>
    <n v="52"/>
    <n v="5"/>
    <n v="10.4"/>
  </r>
  <r>
    <x v="252"/>
    <x v="2"/>
    <x v="8"/>
    <x v="137"/>
    <m/>
    <n v="6"/>
    <m/>
    <m/>
    <m/>
    <m/>
    <m/>
    <n v="5"/>
    <m/>
    <m/>
    <m/>
    <n v="12"/>
    <m/>
    <m/>
    <n v="14"/>
    <m/>
    <m/>
    <s v="Britain42990"/>
    <x v="1"/>
    <x v="1"/>
    <n v="180"/>
    <x v="3"/>
    <n v="95"/>
    <x v="0"/>
    <n v="3"/>
    <n v="8"/>
    <n v="37"/>
    <n v="4"/>
    <n v="9.25"/>
  </r>
  <r>
    <x v="253"/>
    <x v="3"/>
    <x v="8"/>
    <x v="140"/>
    <m/>
    <m/>
    <m/>
    <n v="10"/>
    <m/>
    <m/>
    <m/>
    <m/>
    <n v="8"/>
    <m/>
    <m/>
    <n v="5"/>
    <m/>
    <n v="7"/>
    <m/>
    <m/>
    <n v="9"/>
    <s v="Agostini42991"/>
    <x v="0"/>
    <x v="0"/>
    <n v="198"/>
    <x v="3"/>
    <n v="109"/>
    <x v="1"/>
    <n v="3"/>
    <n v="8"/>
    <n v="39"/>
    <n v="5"/>
    <n v="7.8"/>
  </r>
  <r>
    <x v="253"/>
    <x v="3"/>
    <x v="8"/>
    <x v="141"/>
    <m/>
    <m/>
    <n v="11"/>
    <m/>
    <m/>
    <m/>
    <m/>
    <n v="6"/>
    <m/>
    <m/>
    <n v="14"/>
    <m/>
    <m/>
    <n v="19"/>
    <m/>
    <n v="14"/>
    <m/>
    <s v="Danmark42991"/>
    <x v="1"/>
    <x v="1"/>
    <n v="176"/>
    <x v="3"/>
    <n v="93"/>
    <x v="0"/>
    <n v="3"/>
    <n v="8"/>
    <n v="64"/>
    <n v="5"/>
    <n v="12.8"/>
  </r>
  <r>
    <x v="254"/>
    <x v="4"/>
    <x v="8"/>
    <x v="142"/>
    <m/>
    <m/>
    <n v="7"/>
    <m/>
    <m/>
    <m/>
    <m/>
    <n v="7"/>
    <m/>
    <m/>
    <n v="7"/>
    <m/>
    <m/>
    <n v="6"/>
    <m/>
    <m/>
    <n v="9"/>
    <s v="Bernocchi42992"/>
    <x v="0"/>
    <x v="0"/>
    <n v="195"/>
    <x v="3"/>
    <n v="105"/>
    <x v="0"/>
    <n v="3"/>
    <n v="8"/>
    <n v="36"/>
    <n v="5"/>
    <n v="7.2"/>
  </r>
  <r>
    <x v="254"/>
    <x v="4"/>
    <x v="8"/>
    <x v="141"/>
    <m/>
    <m/>
    <n v="11"/>
    <m/>
    <m/>
    <m/>
    <m/>
    <n v="6"/>
    <m/>
    <m/>
    <n v="14"/>
    <m/>
    <m/>
    <n v="19"/>
    <m/>
    <n v="14"/>
    <m/>
    <s v="Danmark42992"/>
    <x v="1"/>
    <x v="1"/>
    <n v="184"/>
    <x v="3"/>
    <n v="97"/>
    <x v="0"/>
    <n v="3"/>
    <n v="8"/>
    <n v="64"/>
    <n v="5"/>
    <n v="12.8"/>
  </r>
  <r>
    <x v="255"/>
    <x v="5"/>
    <x v="8"/>
    <x v="143"/>
    <m/>
    <n v="6"/>
    <m/>
    <m/>
    <m/>
    <m/>
    <n v="3"/>
    <m/>
    <m/>
    <n v="4"/>
    <m/>
    <m/>
    <n v="11"/>
    <m/>
    <n v="11"/>
    <m/>
    <m/>
    <s v="Kampionschap42993"/>
    <x v="0"/>
    <x v="5"/>
    <n v="192"/>
    <x v="3"/>
    <n v="102"/>
    <x v="0"/>
    <n v="2"/>
    <n v="8"/>
    <n v="35"/>
    <n v="5"/>
    <n v="7"/>
  </r>
  <r>
    <x v="255"/>
    <x v="5"/>
    <x v="8"/>
    <x v="141"/>
    <m/>
    <m/>
    <n v="11"/>
    <m/>
    <m/>
    <m/>
    <m/>
    <n v="6"/>
    <m/>
    <m/>
    <n v="14"/>
    <m/>
    <m/>
    <n v="19"/>
    <m/>
    <n v="14"/>
    <m/>
    <s v="Danmark42993"/>
    <x v="1"/>
    <x v="0"/>
    <n v="185"/>
    <x v="3"/>
    <n v="103"/>
    <x v="0"/>
    <n v="3"/>
    <n v="8"/>
    <n v="64"/>
    <n v="5"/>
    <n v="12.8"/>
  </r>
  <r>
    <x v="256"/>
    <x v="6"/>
    <x v="8"/>
    <x v="144"/>
    <m/>
    <m/>
    <n v="12"/>
    <m/>
    <m/>
    <n v="4"/>
    <m/>
    <m/>
    <n v="7"/>
    <m/>
    <m/>
    <n v="8"/>
    <m/>
    <m/>
    <n v="11"/>
    <m/>
    <m/>
    <s v="Pantani42994"/>
    <x v="0"/>
    <x v="0"/>
    <n v="189"/>
    <x v="3"/>
    <n v="100"/>
    <x v="0"/>
    <n v="2"/>
    <n v="8"/>
    <n v="42"/>
    <n v="5"/>
    <n v="8.4"/>
  </r>
  <r>
    <x v="256"/>
    <x v="6"/>
    <x v="8"/>
    <x v="141"/>
    <m/>
    <m/>
    <n v="11"/>
    <m/>
    <m/>
    <m/>
    <m/>
    <n v="6"/>
    <m/>
    <m/>
    <n v="14"/>
    <m/>
    <m/>
    <n v="19"/>
    <m/>
    <n v="14"/>
    <m/>
    <s v="Danmark42994"/>
    <x v="1"/>
    <x v="3"/>
    <n v="18"/>
    <x v="4"/>
    <n v="17"/>
    <x v="3"/>
    <n v="3"/>
    <n v="8"/>
    <n v="64"/>
    <n v="5"/>
    <n v="12.8"/>
  </r>
  <r>
    <x v="257"/>
    <x v="0"/>
    <x v="8"/>
    <x v="145"/>
    <m/>
    <m/>
    <m/>
    <n v="9"/>
    <m/>
    <m/>
    <n v="5"/>
    <m/>
    <m/>
    <n v="11"/>
    <m/>
    <m/>
    <n v="10"/>
    <m/>
    <m/>
    <n v="7"/>
    <m/>
    <s v="Isbergues42995"/>
    <x v="0"/>
    <x v="1"/>
    <n v="199"/>
    <x v="3"/>
    <n v="109"/>
    <x v="1"/>
    <n v="2"/>
    <n v="8"/>
    <n v="42"/>
    <n v="5"/>
    <n v="8.4"/>
  </r>
  <r>
    <x v="257"/>
    <x v="0"/>
    <x v="8"/>
    <x v="141"/>
    <m/>
    <m/>
    <n v="11"/>
    <m/>
    <m/>
    <m/>
    <m/>
    <n v="6"/>
    <m/>
    <m/>
    <n v="14"/>
    <m/>
    <m/>
    <n v="19"/>
    <m/>
    <n v="14"/>
    <m/>
    <s v="Danmark42995"/>
    <x v="1"/>
    <x v="0"/>
    <n v="197"/>
    <x v="3"/>
    <n v="112"/>
    <x v="1"/>
    <n v="3"/>
    <n v="8"/>
    <n v="64"/>
    <n v="5"/>
    <n v="12.8"/>
  </r>
  <r>
    <x v="258"/>
    <x v="1"/>
    <x v="8"/>
    <x v="146"/>
    <m/>
    <m/>
    <n v="7"/>
    <m/>
    <m/>
    <m/>
    <m/>
    <n v="9"/>
    <m/>
    <m/>
    <n v="13"/>
    <m/>
    <m/>
    <n v="13"/>
    <m/>
    <n v="8"/>
    <m/>
    <s v="Van Petegem42996"/>
    <x v="0"/>
    <x v="1"/>
    <n v="200"/>
    <x v="1"/>
    <n v="115"/>
    <x v="1"/>
    <n v="3"/>
    <n v="8"/>
    <n v="50"/>
    <n v="5"/>
    <n v="10"/>
  </r>
  <r>
    <x v="258"/>
    <x v="1"/>
    <x v="8"/>
    <x v="147"/>
    <m/>
    <n v="8"/>
    <m/>
    <m/>
    <m/>
    <m/>
    <n v="6"/>
    <m/>
    <m/>
    <n v="6"/>
    <m/>
    <m/>
    <n v="14"/>
    <m/>
    <m/>
    <n v="9"/>
    <m/>
    <s v="China42996"/>
    <x v="1"/>
    <x v="4"/>
    <n v="119"/>
    <x v="5"/>
    <n v="78"/>
    <x v="2"/>
    <n v="3"/>
    <n v="8"/>
    <n v="43"/>
    <n v="5"/>
    <n v="8.6"/>
  </r>
  <r>
    <x v="259"/>
    <x v="2"/>
    <x v="8"/>
    <x v="0"/>
    <n v="5"/>
    <m/>
    <m/>
    <m/>
    <m/>
    <m/>
    <n v="10"/>
    <m/>
    <m/>
    <m/>
    <n v="9"/>
    <m/>
    <m/>
    <n v="12"/>
    <m/>
    <m/>
    <n v="9"/>
    <s v="Fantasy42997"/>
    <x v="0"/>
    <x v="0"/>
    <n v="161"/>
    <x v="0"/>
    <n v="96"/>
    <x v="0"/>
    <n v="1"/>
    <n v="8"/>
    <n v="45"/>
    <n v="5"/>
    <n v="9"/>
  </r>
  <r>
    <x v="259"/>
    <x v="2"/>
    <x v="8"/>
    <x v="147"/>
    <m/>
    <n v="8"/>
    <m/>
    <m/>
    <m/>
    <m/>
    <n v="6"/>
    <m/>
    <m/>
    <n v="6"/>
    <m/>
    <m/>
    <n v="14"/>
    <m/>
    <m/>
    <n v="9"/>
    <m/>
    <s v="China42997"/>
    <x v="1"/>
    <x v="1"/>
    <n v="98"/>
    <x v="4"/>
    <n v="61"/>
    <x v="5"/>
    <n v="3"/>
    <n v="8"/>
    <n v="43"/>
    <n v="5"/>
    <n v="8.6"/>
  </r>
  <r>
    <x v="260"/>
    <x v="3"/>
    <x v="8"/>
    <x v="148"/>
    <m/>
    <m/>
    <n v="11"/>
    <m/>
    <m/>
    <m/>
    <m/>
    <n v="8"/>
    <m/>
    <m/>
    <n v="10"/>
    <m/>
    <m/>
    <n v="18"/>
    <m/>
    <m/>
    <n v="9"/>
    <s v="Lichtervelde42998"/>
    <x v="0"/>
    <x v="1"/>
    <n v="94"/>
    <x v="4"/>
    <n v="101"/>
    <x v="0"/>
    <n v="2"/>
    <n v="8"/>
    <n v="56"/>
    <n v="5"/>
    <n v="11.2"/>
  </r>
  <r>
    <x v="260"/>
    <x v="3"/>
    <x v="8"/>
    <x v="147"/>
    <m/>
    <n v="8"/>
    <m/>
    <m/>
    <m/>
    <m/>
    <n v="6"/>
    <m/>
    <m/>
    <n v="6"/>
    <m/>
    <m/>
    <n v="14"/>
    <m/>
    <m/>
    <n v="9"/>
    <m/>
    <s v="China42998"/>
    <x v="1"/>
    <x v="1"/>
    <n v="94"/>
    <x v="4"/>
    <n v="59"/>
    <x v="3"/>
    <n v="3"/>
    <n v="8"/>
    <n v="43"/>
    <n v="5"/>
    <n v="8.6"/>
  </r>
  <r>
    <x v="261"/>
    <x v="4"/>
    <x v="8"/>
    <x v="0"/>
    <m/>
    <m/>
    <m/>
    <n v="13"/>
    <m/>
    <m/>
    <m/>
    <m/>
    <n v="4"/>
    <m/>
    <m/>
    <n v="10"/>
    <m/>
    <m/>
    <n v="13"/>
    <m/>
    <n v="7"/>
    <s v="Fantasy42999"/>
    <x v="0"/>
    <x v="0"/>
    <n v="168"/>
    <x v="0"/>
    <n v="104"/>
    <x v="0"/>
    <n v="1"/>
    <n v="8"/>
    <n v="47"/>
    <n v="5"/>
    <n v="9.4"/>
  </r>
  <r>
    <x v="261"/>
    <x v="4"/>
    <x v="8"/>
    <x v="147"/>
    <m/>
    <n v="8"/>
    <m/>
    <m/>
    <m/>
    <m/>
    <n v="6"/>
    <m/>
    <m/>
    <n v="6"/>
    <m/>
    <m/>
    <n v="14"/>
    <m/>
    <m/>
    <n v="9"/>
    <m/>
    <s v="China42999"/>
    <x v="1"/>
    <x v="1"/>
    <n v="115"/>
    <x v="5"/>
    <n v="70"/>
    <x v="5"/>
    <n v="3"/>
    <n v="8"/>
    <n v="43"/>
    <n v="5"/>
    <n v="8.6"/>
  </r>
  <r>
    <x v="262"/>
    <x v="5"/>
    <x v="8"/>
    <x v="0"/>
    <m/>
    <n v="12"/>
    <m/>
    <m/>
    <m/>
    <m/>
    <n v="10"/>
    <m/>
    <m/>
    <n v="9"/>
    <m/>
    <m/>
    <n v="10"/>
    <m/>
    <m/>
    <n v="10"/>
    <m/>
    <s v="Fantasy43000"/>
    <x v="0"/>
    <x v="1"/>
    <n v="180"/>
    <x v="3"/>
    <n v="102"/>
    <x v="0"/>
    <n v="1"/>
    <n v="8"/>
    <n v="51"/>
    <n v="5"/>
    <n v="10.199999999999999"/>
  </r>
  <r>
    <x v="262"/>
    <x v="5"/>
    <x v="8"/>
    <x v="147"/>
    <m/>
    <n v="8"/>
    <m/>
    <m/>
    <m/>
    <m/>
    <n v="6"/>
    <m/>
    <m/>
    <n v="6"/>
    <m/>
    <m/>
    <n v="14"/>
    <m/>
    <m/>
    <n v="9"/>
    <m/>
    <s v="China43000"/>
    <x v="1"/>
    <x v="7"/>
    <s v="Repos"/>
    <x v="6"/>
    <s v="Repos"/>
    <x v="6"/>
    <n v="3"/>
    <n v="8"/>
    <n v="43"/>
    <n v="5"/>
    <n v="8.6"/>
  </r>
  <r>
    <x v="263"/>
    <x v="6"/>
    <x v="8"/>
    <x v="0"/>
    <m/>
    <m/>
    <n v="11"/>
    <m/>
    <m/>
    <m/>
    <m/>
    <n v="7"/>
    <m/>
    <m/>
    <n v="6"/>
    <m/>
    <m/>
    <n v="11"/>
    <m/>
    <n v="11"/>
    <m/>
    <s v="Fantasy43001"/>
    <x v="0"/>
    <x v="0"/>
    <n v="178"/>
    <x v="3"/>
    <n v="97"/>
    <x v="0"/>
    <n v="1"/>
    <n v="8"/>
    <n v="46"/>
    <n v="5"/>
    <n v="9.1999999999999993"/>
  </r>
  <r>
    <x v="263"/>
    <x v="6"/>
    <x v="8"/>
    <x v="147"/>
    <m/>
    <n v="8"/>
    <m/>
    <m/>
    <m/>
    <m/>
    <n v="6"/>
    <m/>
    <m/>
    <n v="6"/>
    <m/>
    <m/>
    <n v="14"/>
    <m/>
    <m/>
    <n v="9"/>
    <m/>
    <s v="China43001"/>
    <x v="1"/>
    <x v="1"/>
    <n v="88"/>
    <x v="4"/>
    <n v="56"/>
    <x v="3"/>
    <n v="3"/>
    <n v="8"/>
    <n v="43"/>
    <n v="5"/>
    <n v="8.6"/>
  </r>
  <r>
    <x v="264"/>
    <x v="1"/>
    <x v="8"/>
    <x v="149"/>
    <m/>
    <m/>
    <n v="11"/>
    <m/>
    <m/>
    <m/>
    <m/>
    <n v="9"/>
    <m/>
    <m/>
    <n v="6"/>
    <m/>
    <m/>
    <n v="10"/>
    <m/>
    <n v="9"/>
    <m/>
    <s v="Duo Normand43003"/>
    <x v="0"/>
    <x v="6"/>
    <n v="54"/>
    <x v="4"/>
    <n v="53"/>
    <x v="3"/>
    <n v="2"/>
    <n v="5"/>
    <n v="45"/>
    <n v="5"/>
    <n v="9"/>
  </r>
  <r>
    <x v="265"/>
    <x v="2"/>
    <x v="8"/>
    <x v="0"/>
    <m/>
    <n v="7"/>
    <m/>
    <m/>
    <m/>
    <m/>
    <n v="5"/>
    <m/>
    <m/>
    <m/>
    <n v="8"/>
    <m/>
    <n v="8"/>
    <m/>
    <m/>
    <n v="13"/>
    <m/>
    <s v="Fantasy43004"/>
    <x v="0"/>
    <x v="2"/>
    <n v="157"/>
    <x v="0"/>
    <n v="97"/>
    <x v="0"/>
    <n v="1"/>
    <n v="8"/>
    <n v="41"/>
    <n v="5"/>
    <n v="8.1999999999999993"/>
  </r>
  <r>
    <x v="265"/>
    <x v="2"/>
    <x v="8"/>
    <x v="150"/>
    <m/>
    <m/>
    <m/>
    <n v="10"/>
    <m/>
    <m/>
    <m/>
    <m/>
    <n v="11"/>
    <m/>
    <m/>
    <n v="9"/>
    <m/>
    <n v="12"/>
    <m/>
    <m/>
    <n v="6"/>
    <s v="Toscana43004"/>
    <x v="1"/>
    <x v="0"/>
    <n v="183"/>
    <x v="3"/>
    <n v="104"/>
    <x v="0"/>
    <n v="2"/>
    <n v="8"/>
    <n v="48"/>
    <n v="5"/>
    <n v="9.6"/>
  </r>
  <r>
    <x v="266"/>
    <x v="3"/>
    <x v="8"/>
    <x v="0"/>
    <m/>
    <m/>
    <n v="15"/>
    <m/>
    <m/>
    <m/>
    <m/>
    <n v="5"/>
    <m/>
    <m/>
    <n v="8"/>
    <m/>
    <n v="7"/>
    <m/>
    <n v="9"/>
    <m/>
    <m/>
    <s v="Fantasy43005"/>
    <x v="0"/>
    <x v="1"/>
    <n v="160"/>
    <x v="0"/>
    <n v="86"/>
    <x v="2"/>
    <n v="1"/>
    <n v="8"/>
    <n v="44"/>
    <n v="5"/>
    <n v="8.8000000000000007"/>
  </r>
  <r>
    <x v="266"/>
    <x v="3"/>
    <x v="8"/>
    <x v="150"/>
    <m/>
    <m/>
    <m/>
    <n v="10"/>
    <m/>
    <m/>
    <m/>
    <m/>
    <n v="11"/>
    <m/>
    <m/>
    <n v="9"/>
    <m/>
    <n v="12"/>
    <m/>
    <m/>
    <n v="6"/>
    <s v="Toscana43005"/>
    <x v="1"/>
    <x v="0"/>
    <n v="158"/>
    <x v="0"/>
    <n v="92"/>
    <x v="0"/>
    <n v="2"/>
    <n v="8"/>
    <n v="48"/>
    <n v="5"/>
    <n v="9.6"/>
  </r>
  <r>
    <x v="267"/>
    <x v="4"/>
    <x v="8"/>
    <x v="151"/>
    <m/>
    <m/>
    <n v="14"/>
    <m/>
    <m/>
    <m/>
    <m/>
    <n v="9"/>
    <m/>
    <m/>
    <n v="13"/>
    <m/>
    <m/>
    <n v="14"/>
    <m/>
    <n v="13"/>
    <m/>
    <s v="Sabatini43006"/>
    <x v="0"/>
    <x v="0"/>
    <n v="196"/>
    <x v="3"/>
    <n v="110"/>
    <x v="1"/>
    <n v="3"/>
    <n v="8"/>
    <n v="63"/>
    <n v="5"/>
    <n v="12.6"/>
  </r>
  <r>
    <x v="268"/>
    <x v="5"/>
    <x v="8"/>
    <x v="152"/>
    <m/>
    <m/>
    <m/>
    <n v="12"/>
    <m/>
    <m/>
    <m/>
    <m/>
    <n v="8"/>
    <m/>
    <m/>
    <n v="14"/>
    <m/>
    <m/>
    <n v="9"/>
    <m/>
    <n v="12"/>
    <s v="Omloop Eurometropool43007"/>
    <x v="0"/>
    <x v="1"/>
    <n v="177"/>
    <x v="3"/>
    <n v="93"/>
    <x v="0"/>
    <n v="2"/>
    <n v="8"/>
    <n v="55"/>
    <n v="5"/>
    <n v="11"/>
  </r>
  <r>
    <x v="269"/>
    <x v="6"/>
    <x v="8"/>
    <x v="153"/>
    <m/>
    <m/>
    <n v="5"/>
    <m/>
    <m/>
    <m/>
    <m/>
    <n v="9"/>
    <m/>
    <m/>
    <n v="8"/>
    <m/>
    <m/>
    <n v="11"/>
    <m/>
    <n v="7"/>
    <m/>
    <s v="Emilia43008"/>
    <x v="0"/>
    <x v="4"/>
    <n v="222"/>
    <x v="1"/>
    <n v="130"/>
    <x v="4"/>
    <n v="4"/>
    <n v="8"/>
    <n v="40"/>
    <n v="5"/>
    <n v="8"/>
  </r>
  <r>
    <x v="269"/>
    <x v="6"/>
    <x v="8"/>
    <x v="154"/>
    <m/>
    <n v="7"/>
    <m/>
    <m/>
    <m/>
    <m/>
    <n v="7"/>
    <m/>
    <m/>
    <m/>
    <n v="8"/>
    <m/>
    <n v="9"/>
    <m/>
    <m/>
    <m/>
    <n v="9"/>
    <s v="Almaty43008"/>
    <x v="1"/>
    <x v="1"/>
    <n v="171"/>
    <x v="0"/>
    <n v="98"/>
    <x v="0"/>
    <n v="2"/>
    <n v="8"/>
    <n v="40"/>
    <n v="5"/>
    <n v="8"/>
  </r>
  <r>
    <x v="270"/>
    <x v="0"/>
    <x v="9"/>
    <x v="155"/>
    <m/>
    <m/>
    <m/>
    <n v="3"/>
    <m/>
    <m/>
    <m/>
    <n v="11"/>
    <m/>
    <m/>
    <m/>
    <n v="9"/>
    <m/>
    <n v="15"/>
    <m/>
    <n v="10"/>
    <m/>
    <s v="Beghelli43009"/>
    <x v="0"/>
    <x v="0"/>
    <n v="197"/>
    <x v="3"/>
    <n v="109"/>
    <x v="1"/>
    <n v="3"/>
    <n v="9"/>
    <n v="48"/>
    <n v="5"/>
    <n v="9.6"/>
  </r>
  <r>
    <x v="270"/>
    <x v="0"/>
    <x v="9"/>
    <x v="154"/>
    <m/>
    <n v="7"/>
    <m/>
    <m/>
    <m/>
    <m/>
    <n v="7"/>
    <m/>
    <m/>
    <m/>
    <n v="8"/>
    <m/>
    <n v="9"/>
    <m/>
    <m/>
    <m/>
    <n v="9"/>
    <s v="Almaty43009"/>
    <x v="1"/>
    <x v="4"/>
    <n v="161"/>
    <x v="0"/>
    <n v="97"/>
    <x v="0"/>
    <n v="2"/>
    <n v="8"/>
    <n v="40"/>
    <n v="5"/>
    <n v="8"/>
  </r>
  <r>
    <x v="271"/>
    <x v="1"/>
    <x v="9"/>
    <x v="156"/>
    <m/>
    <n v="15"/>
    <m/>
    <m/>
    <m/>
    <m/>
    <m/>
    <m/>
    <m/>
    <n v="10"/>
    <m/>
    <m/>
    <m/>
    <m/>
    <n v="11"/>
    <m/>
    <m/>
    <s v="Vendée43010"/>
    <x v="0"/>
    <x v="1"/>
    <n v="203"/>
    <x v="1"/>
    <n v="114"/>
    <x v="1"/>
    <n v="3"/>
    <n v="8"/>
    <n v="36"/>
    <n v="3"/>
    <n v="12"/>
  </r>
  <r>
    <x v="271"/>
    <x v="1"/>
    <x v="9"/>
    <x v="157"/>
    <m/>
    <m/>
    <m/>
    <m/>
    <m/>
    <m/>
    <n v="15"/>
    <m/>
    <m/>
    <m/>
    <m/>
    <m/>
    <m/>
    <n v="15"/>
    <m/>
    <m/>
    <n v="9"/>
    <s v="Eurometropole43010"/>
    <x v="0"/>
    <x v="1"/>
    <n v="191"/>
    <x v="3"/>
    <n v="110"/>
    <x v="1"/>
    <n v="3"/>
    <n v="8"/>
    <n v="39"/>
    <n v="3"/>
    <n v="13"/>
  </r>
  <r>
    <x v="272"/>
    <x v="2"/>
    <x v="9"/>
    <x v="158"/>
    <m/>
    <n v="7"/>
    <m/>
    <m/>
    <m/>
    <m/>
    <n v="13"/>
    <m/>
    <m/>
    <m/>
    <n v="14"/>
    <m/>
    <n v="16"/>
    <m/>
    <m/>
    <n v="14"/>
    <m/>
    <s v="Tre Valli Varesine43011"/>
    <x v="0"/>
    <x v="0"/>
    <n v="195"/>
    <x v="3"/>
    <n v="116"/>
    <x v="1"/>
    <n v="4"/>
    <n v="9"/>
    <n v="64"/>
    <n v="5"/>
    <n v="12.8"/>
  </r>
  <r>
    <x v="273"/>
    <x v="3"/>
    <x v="9"/>
    <x v="159"/>
    <m/>
    <m/>
    <n v="11"/>
    <m/>
    <m/>
    <m/>
    <m/>
    <m/>
    <m/>
    <m/>
    <n v="11"/>
    <m/>
    <m/>
    <n v="24"/>
    <m/>
    <m/>
    <m/>
    <s v="Munsterland Giro43012"/>
    <x v="0"/>
    <x v="1"/>
    <n v="202"/>
    <x v="1"/>
    <n v="103"/>
    <x v="0"/>
    <n v="2"/>
    <n v="8"/>
    <n v="46"/>
    <n v="3"/>
    <n v="15.333333333333334"/>
  </r>
  <r>
    <x v="273"/>
    <x v="3"/>
    <x v="9"/>
    <x v="160"/>
    <m/>
    <m/>
    <m/>
    <m/>
    <m/>
    <m/>
    <m/>
    <n v="8"/>
    <m/>
    <m/>
    <m/>
    <m/>
    <n v="15"/>
    <m/>
    <m/>
    <n v="12"/>
    <m/>
    <s v="Binche43012"/>
    <x v="0"/>
    <x v="1"/>
    <n v="193"/>
    <x v="3"/>
    <n v="103"/>
    <x v="0"/>
    <n v="2"/>
    <n v="8"/>
    <n v="35"/>
    <n v="3"/>
    <n v="11.666666666666666"/>
  </r>
  <r>
    <x v="274"/>
    <x v="4"/>
    <x v="9"/>
    <x v="161"/>
    <m/>
    <n v="12"/>
    <m/>
    <m/>
    <m/>
    <m/>
    <n v="13"/>
    <m/>
    <m/>
    <n v="13"/>
    <m/>
    <m/>
    <n v="17"/>
    <m/>
    <m/>
    <n v="12"/>
    <m/>
    <s v="Milano-Torino43013"/>
    <x v="0"/>
    <x v="4"/>
    <n v="186"/>
    <x v="3"/>
    <n v="105"/>
    <x v="0"/>
    <n v="4"/>
    <n v="9"/>
    <n v="67"/>
    <n v="5"/>
    <n v="13.4"/>
  </r>
  <r>
    <x v="275"/>
    <x v="5"/>
    <x v="9"/>
    <x v="162"/>
    <m/>
    <m/>
    <m/>
    <n v="16"/>
    <m/>
    <m/>
    <m/>
    <m/>
    <n v="11"/>
    <m/>
    <m/>
    <n v="15"/>
    <m/>
    <m/>
    <n v="16"/>
    <m/>
    <n v="13"/>
    <s v="Bourges43014"/>
    <x v="0"/>
    <x v="1"/>
    <n v="190"/>
    <x v="3"/>
    <n v="104"/>
    <x v="0"/>
    <n v="3"/>
    <n v="8"/>
    <n v="71"/>
    <n v="5"/>
    <n v="14.2"/>
  </r>
  <r>
    <x v="276"/>
    <x v="6"/>
    <x v="9"/>
    <x v="163"/>
    <m/>
    <m/>
    <n v="16"/>
    <m/>
    <m/>
    <m/>
    <m/>
    <n v="11"/>
    <m/>
    <m/>
    <n v="9"/>
    <m/>
    <n v="13"/>
    <m/>
    <m/>
    <n v="10"/>
    <m/>
    <s v="Lombardia43015"/>
    <x v="0"/>
    <x v="0"/>
    <n v="246"/>
    <x v="1"/>
    <n v="159"/>
    <x v="4"/>
    <n v="6"/>
    <n v="9"/>
    <n v="59"/>
    <n v="5"/>
    <n v="11.8"/>
  </r>
  <r>
    <x v="277"/>
    <x v="0"/>
    <x v="9"/>
    <x v="164"/>
    <m/>
    <n v="14"/>
    <m/>
    <m/>
    <m/>
    <m/>
    <n v="12"/>
    <m/>
    <m/>
    <m/>
    <n v="12"/>
    <m/>
    <m/>
    <n v="18"/>
    <m/>
    <n v="17"/>
    <m/>
    <s v="Tours43016"/>
    <x v="0"/>
    <x v="1"/>
    <n v="235"/>
    <x v="1"/>
    <n v="122"/>
    <x v="4"/>
    <n v="5"/>
    <n v="9"/>
    <n v="73"/>
    <n v="5"/>
    <n v="14.6"/>
  </r>
  <r>
    <x v="278"/>
    <x v="1"/>
    <x v="9"/>
    <x v="165"/>
    <m/>
    <m/>
    <m/>
    <n v="11"/>
    <m/>
    <m/>
    <m/>
    <m/>
    <n v="11"/>
    <m/>
    <m/>
    <n v="14"/>
    <m/>
    <n v="17"/>
    <m/>
    <m/>
    <n v="8"/>
    <s v="Tobago43017"/>
    <x v="0"/>
    <x v="0"/>
    <n v="115"/>
    <x v="5"/>
    <n v="79"/>
    <x v="2"/>
    <n v="1"/>
    <n v="7"/>
    <n v="61"/>
    <n v="5"/>
    <n v="12.2"/>
  </r>
  <r>
    <x v="279"/>
    <x v="2"/>
    <x v="9"/>
    <x v="166"/>
    <m/>
    <n v="6"/>
    <m/>
    <m/>
    <m/>
    <m/>
    <m/>
    <m/>
    <n v="4"/>
    <m/>
    <m/>
    <n v="10"/>
    <m/>
    <m/>
    <n v="7"/>
    <m/>
    <m/>
    <s v="Hongkong43018"/>
    <x v="0"/>
    <x v="1"/>
    <n v="100"/>
    <x v="5"/>
    <n v="55"/>
    <x v="3"/>
    <n v="1"/>
    <n v="7"/>
    <n v="27"/>
    <n v="4"/>
    <n v="6.75"/>
  </r>
  <r>
    <x v="279"/>
    <x v="2"/>
    <x v="9"/>
    <x v="167"/>
    <m/>
    <m/>
    <n v="9"/>
    <m/>
    <m/>
    <m/>
    <m/>
    <n v="6"/>
    <m/>
    <m/>
    <m/>
    <m/>
    <n v="13"/>
    <m/>
    <m/>
    <n v="10"/>
    <m/>
    <s v="Turkey43018"/>
    <x v="1"/>
    <x v="1"/>
    <n v="179"/>
    <x v="3"/>
    <n v="102"/>
    <x v="0"/>
    <n v="3"/>
    <n v="9"/>
    <n v="38"/>
    <n v="4"/>
    <n v="9.5"/>
  </r>
  <r>
    <x v="279"/>
    <x v="2"/>
    <x v="9"/>
    <x v="168"/>
    <m/>
    <m/>
    <m/>
    <m/>
    <m/>
    <n v="5"/>
    <m/>
    <m/>
    <m/>
    <m/>
    <n v="8"/>
    <m/>
    <m/>
    <n v="12"/>
    <m/>
    <m/>
    <m/>
    <s v="Taihu43018"/>
    <x v="1"/>
    <x v="3"/>
    <n v="5"/>
    <x v="4"/>
    <n v="4"/>
    <x v="3"/>
    <n v="2"/>
    <n v="8"/>
    <n v="25"/>
    <n v="3"/>
    <n v="8.3333333333333339"/>
  </r>
  <r>
    <x v="280"/>
    <x v="3"/>
    <x v="9"/>
    <x v="169"/>
    <m/>
    <m/>
    <m/>
    <n v="5"/>
    <m/>
    <m/>
    <m/>
    <m/>
    <m/>
    <n v="7"/>
    <m/>
    <m/>
    <m/>
    <n v="15"/>
    <m/>
    <m/>
    <n v="3"/>
    <s v="Famenne Ardennes43019"/>
    <x v="0"/>
    <x v="0"/>
    <n v="195"/>
    <x v="3"/>
    <n v="105"/>
    <x v="0"/>
    <n v="2"/>
    <n v="8"/>
    <n v="30"/>
    <n v="4"/>
    <n v="7.5"/>
  </r>
  <r>
    <x v="280"/>
    <x v="3"/>
    <x v="9"/>
    <x v="167"/>
    <m/>
    <m/>
    <n v="9"/>
    <m/>
    <m/>
    <m/>
    <m/>
    <n v="6"/>
    <m/>
    <m/>
    <m/>
    <m/>
    <n v="13"/>
    <m/>
    <m/>
    <n v="10"/>
    <m/>
    <s v="Turkey43019"/>
    <x v="1"/>
    <x v="0"/>
    <n v="205"/>
    <x v="1"/>
    <n v="115"/>
    <x v="1"/>
    <n v="3"/>
    <n v="9"/>
    <n v="38"/>
    <n v="4"/>
    <n v="9.5"/>
  </r>
  <r>
    <x v="280"/>
    <x v="3"/>
    <x v="9"/>
    <x v="168"/>
    <m/>
    <m/>
    <m/>
    <m/>
    <m/>
    <n v="5"/>
    <m/>
    <m/>
    <m/>
    <m/>
    <n v="8"/>
    <m/>
    <m/>
    <n v="12"/>
    <m/>
    <m/>
    <m/>
    <s v="Taihu43019"/>
    <x v="1"/>
    <x v="1"/>
    <n v="111"/>
    <x v="5"/>
    <n v="71"/>
    <x v="5"/>
    <n v="2"/>
    <n v="8"/>
    <n v="25"/>
    <n v="3"/>
    <n v="8.3333333333333339"/>
  </r>
  <r>
    <x v="281"/>
    <x v="4"/>
    <x v="9"/>
    <x v="0"/>
    <n v="3"/>
    <m/>
    <m/>
    <m/>
    <m/>
    <m/>
    <n v="9"/>
    <m/>
    <m/>
    <m/>
    <m/>
    <n v="10"/>
    <m/>
    <m/>
    <n v="3"/>
    <m/>
    <m/>
    <s v="Fantasy43020"/>
    <x v="0"/>
    <x v="1"/>
    <n v="164"/>
    <x v="0"/>
    <n v="91"/>
    <x v="0"/>
    <n v="1"/>
    <n v="8"/>
    <n v="25"/>
    <n v="4"/>
    <n v="6.25"/>
  </r>
  <r>
    <x v="281"/>
    <x v="4"/>
    <x v="9"/>
    <x v="167"/>
    <m/>
    <m/>
    <n v="9"/>
    <m/>
    <m/>
    <m/>
    <m/>
    <n v="6"/>
    <m/>
    <m/>
    <m/>
    <m/>
    <n v="13"/>
    <m/>
    <m/>
    <n v="10"/>
    <m/>
    <s v="Turkey43020"/>
    <x v="1"/>
    <x v="0"/>
    <n v="128"/>
    <x v="2"/>
    <n v="76"/>
    <x v="2"/>
    <n v="3"/>
    <n v="9"/>
    <n v="38"/>
    <n v="4"/>
    <n v="9.5"/>
  </r>
  <r>
    <x v="281"/>
    <x v="4"/>
    <x v="9"/>
    <x v="168"/>
    <m/>
    <m/>
    <m/>
    <m/>
    <m/>
    <n v="5"/>
    <m/>
    <m/>
    <m/>
    <m/>
    <n v="8"/>
    <m/>
    <m/>
    <n v="12"/>
    <m/>
    <m/>
    <m/>
    <s v="Taihu43020"/>
    <x v="1"/>
    <x v="1"/>
    <n v="112"/>
    <x v="5"/>
    <n v="71"/>
    <x v="5"/>
    <n v="2"/>
    <n v="8"/>
    <n v="25"/>
    <n v="3"/>
    <n v="8.3333333333333339"/>
  </r>
  <r>
    <x v="282"/>
    <x v="5"/>
    <x v="9"/>
    <x v="0"/>
    <m/>
    <n v="2"/>
    <m/>
    <m/>
    <m/>
    <m/>
    <n v="4"/>
    <m/>
    <m/>
    <m/>
    <m/>
    <n v="9"/>
    <m/>
    <m/>
    <n v="6"/>
    <m/>
    <m/>
    <s v="Fantasy43021"/>
    <x v="0"/>
    <x v="1"/>
    <n v="198"/>
    <x v="3"/>
    <n v="109"/>
    <x v="1"/>
    <n v="1"/>
    <n v="8"/>
    <n v="21"/>
    <n v="4"/>
    <n v="5.25"/>
  </r>
  <r>
    <x v="282"/>
    <x v="5"/>
    <x v="9"/>
    <x v="167"/>
    <m/>
    <m/>
    <n v="9"/>
    <m/>
    <m/>
    <m/>
    <m/>
    <n v="6"/>
    <m/>
    <m/>
    <m/>
    <m/>
    <n v="13"/>
    <m/>
    <m/>
    <n v="10"/>
    <m/>
    <s v="Turkey43021"/>
    <x v="1"/>
    <x v="4"/>
    <n v="205"/>
    <x v="1"/>
    <n v="120"/>
    <x v="1"/>
    <n v="3"/>
    <n v="9"/>
    <n v="38"/>
    <n v="4"/>
    <n v="9.5"/>
  </r>
  <r>
    <x v="282"/>
    <x v="5"/>
    <x v="9"/>
    <x v="168"/>
    <m/>
    <m/>
    <m/>
    <m/>
    <m/>
    <n v="5"/>
    <m/>
    <m/>
    <m/>
    <m/>
    <n v="8"/>
    <m/>
    <m/>
    <n v="12"/>
    <m/>
    <m/>
    <m/>
    <s v="Taihu43021"/>
    <x v="1"/>
    <x v="1"/>
    <n v="150"/>
    <x v="0"/>
    <n v="90"/>
    <x v="2"/>
    <n v="2"/>
    <n v="8"/>
    <n v="25"/>
    <n v="3"/>
    <n v="8.3333333333333339"/>
  </r>
  <r>
    <x v="283"/>
    <x v="6"/>
    <x v="9"/>
    <x v="170"/>
    <m/>
    <m/>
    <m/>
    <n v="10"/>
    <m/>
    <m/>
    <m/>
    <m/>
    <n v="4"/>
    <m/>
    <m/>
    <m/>
    <n v="8"/>
    <m/>
    <m/>
    <m/>
    <n v="7"/>
    <s v="Tacx Pro43022"/>
    <x v="0"/>
    <x v="1"/>
    <n v="198"/>
    <x v="3"/>
    <n v="103"/>
    <x v="0"/>
    <n v="2"/>
    <n v="8"/>
    <n v="29"/>
    <n v="4"/>
    <n v="7.25"/>
  </r>
  <r>
    <x v="283"/>
    <x v="6"/>
    <x v="9"/>
    <x v="167"/>
    <m/>
    <m/>
    <n v="9"/>
    <m/>
    <m/>
    <m/>
    <m/>
    <n v="6"/>
    <m/>
    <m/>
    <m/>
    <m/>
    <n v="13"/>
    <m/>
    <m/>
    <n v="10"/>
    <m/>
    <s v="Turkey43022"/>
    <x v="1"/>
    <x v="0"/>
    <n v="165"/>
    <x v="0"/>
    <n v="102"/>
    <x v="0"/>
    <n v="3"/>
    <n v="9"/>
    <n v="38"/>
    <n v="4"/>
    <n v="9.5"/>
  </r>
  <r>
    <x v="283"/>
    <x v="6"/>
    <x v="9"/>
    <x v="168"/>
    <m/>
    <m/>
    <m/>
    <m/>
    <m/>
    <n v="5"/>
    <m/>
    <m/>
    <m/>
    <m/>
    <n v="8"/>
    <m/>
    <m/>
    <n v="12"/>
    <m/>
    <m/>
    <m/>
    <s v="Taihu43022"/>
    <x v="1"/>
    <x v="1"/>
    <n v="114"/>
    <x v="5"/>
    <n v="72"/>
    <x v="5"/>
    <n v="2"/>
    <n v="8"/>
    <n v="25"/>
    <n v="3"/>
    <n v="8.3333333333333339"/>
  </r>
  <r>
    <x v="284"/>
    <x v="0"/>
    <x v="9"/>
    <x v="171"/>
    <m/>
    <m/>
    <m/>
    <n v="9"/>
    <m/>
    <m/>
    <m/>
    <m/>
    <n v="5"/>
    <m/>
    <m/>
    <m/>
    <n v="6"/>
    <m/>
    <m/>
    <m/>
    <n v="6"/>
    <s v="Chrono des Nations43023"/>
    <x v="0"/>
    <x v="3"/>
    <n v="49"/>
    <x v="4"/>
    <n v="37"/>
    <x v="3"/>
    <n v="2"/>
    <n v="6"/>
    <n v="26"/>
    <n v="4"/>
    <n v="6.5"/>
  </r>
  <r>
    <x v="284"/>
    <x v="0"/>
    <x v="9"/>
    <x v="167"/>
    <m/>
    <m/>
    <n v="9"/>
    <m/>
    <m/>
    <m/>
    <m/>
    <n v="6"/>
    <m/>
    <m/>
    <m/>
    <m/>
    <n v="13"/>
    <m/>
    <m/>
    <n v="10"/>
    <m/>
    <s v="Turkey43023"/>
    <x v="1"/>
    <x v="1"/>
    <n v="142"/>
    <x v="2"/>
    <n v="83"/>
    <x v="2"/>
    <n v="3"/>
    <n v="9"/>
    <n v="38"/>
    <n v="4"/>
    <n v="9.5"/>
  </r>
  <r>
    <x v="284"/>
    <x v="0"/>
    <x v="9"/>
    <x v="168"/>
    <m/>
    <m/>
    <m/>
    <m/>
    <m/>
    <n v="5"/>
    <m/>
    <m/>
    <m/>
    <m/>
    <n v="8"/>
    <m/>
    <m/>
    <n v="12"/>
    <m/>
    <m/>
    <m/>
    <s v="Taihu43023"/>
    <x v="1"/>
    <x v="1"/>
    <n v="131"/>
    <x v="2"/>
    <n v="81"/>
    <x v="2"/>
    <n v="2"/>
    <n v="8"/>
    <n v="25"/>
    <n v="3"/>
    <n v="8.3333333333333339"/>
  </r>
  <r>
    <x v="285"/>
    <x v="1"/>
    <x v="9"/>
    <x v="0"/>
    <m/>
    <m/>
    <n v="10"/>
    <m/>
    <m/>
    <m/>
    <m/>
    <n v="8"/>
    <m/>
    <m/>
    <m/>
    <n v="12"/>
    <m/>
    <m/>
    <n v="10"/>
    <m/>
    <n v="5"/>
    <s v="Fantasy43024"/>
    <x v="0"/>
    <x v="0"/>
    <n v="169"/>
    <x v="0"/>
    <n v="105"/>
    <x v="0"/>
    <n v="1"/>
    <n v="9"/>
    <n v="45"/>
    <n v="5"/>
    <n v="9"/>
  </r>
  <r>
    <x v="285"/>
    <x v="1"/>
    <x v="9"/>
    <x v="168"/>
    <m/>
    <m/>
    <m/>
    <m/>
    <m/>
    <n v="5"/>
    <m/>
    <m/>
    <m/>
    <m/>
    <n v="8"/>
    <m/>
    <m/>
    <n v="12"/>
    <m/>
    <m/>
    <m/>
    <s v="Taihu43024"/>
    <x v="1"/>
    <x v="1"/>
    <n v="108"/>
    <x v="5"/>
    <n v="66"/>
    <x v="5"/>
    <n v="2"/>
    <n v="8"/>
    <n v="25"/>
    <n v="3"/>
    <n v="8.3333333333333339"/>
  </r>
  <r>
    <x v="286"/>
    <x v="2"/>
    <x v="9"/>
    <x v="172"/>
    <m/>
    <n v="17"/>
    <m/>
    <m/>
    <m/>
    <m/>
    <n v="8"/>
    <m/>
    <m/>
    <n v="6"/>
    <m/>
    <m/>
    <n v="17"/>
    <m/>
    <m/>
    <n v="11"/>
    <m/>
    <s v="Sluitingprijs43025"/>
    <x v="0"/>
    <x v="1"/>
    <n v="185"/>
    <x v="3"/>
    <n v="104"/>
    <x v="0"/>
    <n v="2"/>
    <n v="8"/>
    <n v="59"/>
    <n v="5"/>
    <n v="11.8"/>
  </r>
  <r>
    <x v="286"/>
    <x v="2"/>
    <x v="9"/>
    <x v="168"/>
    <m/>
    <m/>
    <m/>
    <m/>
    <m/>
    <n v="5"/>
    <m/>
    <m/>
    <m/>
    <m/>
    <n v="8"/>
    <m/>
    <m/>
    <n v="12"/>
    <m/>
    <m/>
    <m/>
    <s v="Taihu43025"/>
    <x v="1"/>
    <x v="0"/>
    <n v="124"/>
    <x v="5"/>
    <n v="80"/>
    <x v="2"/>
    <n v="2"/>
    <n v="8"/>
    <n v="25"/>
    <n v="3"/>
    <n v="8.3333333333333339"/>
  </r>
  <r>
    <x v="287"/>
    <x v="3"/>
    <x v="9"/>
    <x v="0"/>
    <m/>
    <m/>
    <n v="12"/>
    <m/>
    <m/>
    <m/>
    <m/>
    <n v="8"/>
    <m/>
    <m/>
    <n v="11"/>
    <m/>
    <m/>
    <n v="18"/>
    <m/>
    <m/>
    <n v="9"/>
    <s v="Fantasy43026"/>
    <x v="0"/>
    <x v="1"/>
    <n v="155"/>
    <x v="0"/>
    <n v="82"/>
    <x v="2"/>
    <n v="1"/>
    <n v="8"/>
    <n v="58"/>
    <n v="5"/>
    <n v="11.6"/>
  </r>
  <r>
    <x v="288"/>
    <x v="4"/>
    <x v="9"/>
    <x v="0"/>
    <m/>
    <m/>
    <m/>
    <n v="9"/>
    <m/>
    <m/>
    <m/>
    <m/>
    <n v="6"/>
    <m/>
    <m/>
    <n v="8"/>
    <m/>
    <n v="10"/>
    <m/>
    <n v="6"/>
    <m/>
    <s v="Fantasy43027"/>
    <x v="0"/>
    <x v="0"/>
    <n v="150"/>
    <x v="0"/>
    <n v="90"/>
    <x v="2"/>
    <n v="1"/>
    <n v="8"/>
    <n v="39"/>
    <n v="5"/>
    <n v="7.8"/>
  </r>
  <r>
    <x v="288"/>
    <x v="4"/>
    <x v="9"/>
    <x v="173"/>
    <m/>
    <m/>
    <n v="9"/>
    <m/>
    <m/>
    <m/>
    <m/>
    <n v="6"/>
    <m/>
    <m/>
    <n v="11"/>
    <m/>
    <m/>
    <n v="12"/>
    <m/>
    <m/>
    <n v="10"/>
    <s v="Guangxi43027"/>
    <x v="1"/>
    <x v="1"/>
    <n v="107"/>
    <x v="5"/>
    <n v="59"/>
    <x v="3"/>
    <n v="3"/>
    <n v="9"/>
    <n v="48"/>
    <n v="5"/>
    <n v="9.6"/>
  </r>
  <r>
    <x v="289"/>
    <x v="5"/>
    <x v="9"/>
    <x v="0"/>
    <m/>
    <n v="5"/>
    <m/>
    <m/>
    <m/>
    <m/>
    <m/>
    <n v="7"/>
    <m/>
    <m/>
    <n v="11"/>
    <m/>
    <n v="4"/>
    <m/>
    <n v="8"/>
    <m/>
    <m/>
    <s v="Fantasy43028"/>
    <x v="0"/>
    <x v="0"/>
    <n v="197"/>
    <x v="3"/>
    <n v="111"/>
    <x v="1"/>
    <n v="1"/>
    <n v="9"/>
    <n v="35"/>
    <n v="5"/>
    <n v="7"/>
  </r>
  <r>
    <x v="289"/>
    <x v="5"/>
    <x v="9"/>
    <x v="173"/>
    <m/>
    <m/>
    <n v="9"/>
    <m/>
    <m/>
    <m/>
    <m/>
    <n v="6"/>
    <m/>
    <m/>
    <n v="11"/>
    <m/>
    <m/>
    <n v="12"/>
    <m/>
    <m/>
    <n v="10"/>
    <s v="Guangxi43028"/>
    <x v="1"/>
    <x v="1"/>
    <n v="157"/>
    <x v="0"/>
    <n v="84"/>
    <x v="2"/>
    <n v="3"/>
    <n v="9"/>
    <n v="48"/>
    <n v="5"/>
    <n v="9.6"/>
  </r>
  <r>
    <x v="290"/>
    <x v="6"/>
    <x v="9"/>
    <x v="0"/>
    <m/>
    <n v="4"/>
    <m/>
    <m/>
    <m/>
    <m/>
    <n v="10"/>
    <m/>
    <m/>
    <n v="10"/>
    <m/>
    <m/>
    <n v="5"/>
    <m/>
    <m/>
    <n v="2"/>
    <m/>
    <s v="Fantasy43029"/>
    <x v="0"/>
    <x v="4"/>
    <n v="200"/>
    <x v="1"/>
    <n v="120"/>
    <x v="1"/>
    <n v="1"/>
    <n v="9"/>
    <n v="31"/>
    <n v="5"/>
    <n v="6.2"/>
  </r>
  <r>
    <x v="290"/>
    <x v="6"/>
    <x v="9"/>
    <x v="173"/>
    <m/>
    <m/>
    <n v="9"/>
    <m/>
    <m/>
    <m/>
    <m/>
    <n v="6"/>
    <m/>
    <m/>
    <n v="11"/>
    <m/>
    <m/>
    <n v="12"/>
    <m/>
    <m/>
    <n v="10"/>
    <s v="Guangxi43029"/>
    <x v="1"/>
    <x v="1"/>
    <n v="122"/>
    <x v="5"/>
    <n v="73"/>
    <x v="5"/>
    <n v="3"/>
    <n v="9"/>
    <n v="48"/>
    <n v="5"/>
    <n v="9.6"/>
  </r>
  <r>
    <x v="291"/>
    <x v="0"/>
    <x v="9"/>
    <x v="174"/>
    <m/>
    <m/>
    <m/>
    <n v="7"/>
    <m/>
    <m/>
    <m/>
    <m/>
    <n v="9"/>
    <m/>
    <m/>
    <n v="4"/>
    <m/>
    <n v="6"/>
    <m/>
    <n v="5"/>
    <m/>
    <s v="Japan Cup43030"/>
    <x v="0"/>
    <x v="0"/>
    <n v="140"/>
    <x v="2"/>
    <n v="80"/>
    <x v="2"/>
    <n v="2"/>
    <n v="8"/>
    <n v="31"/>
    <n v="5"/>
    <n v="6.2"/>
  </r>
  <r>
    <x v="291"/>
    <x v="0"/>
    <x v="9"/>
    <x v="173"/>
    <m/>
    <m/>
    <n v="9"/>
    <m/>
    <m/>
    <m/>
    <m/>
    <n v="6"/>
    <m/>
    <m/>
    <n v="11"/>
    <m/>
    <m/>
    <n v="12"/>
    <m/>
    <m/>
    <n v="10"/>
    <s v="Guangxi43030"/>
    <x v="1"/>
    <x v="4"/>
    <n v="151"/>
    <x v="0"/>
    <n v="81"/>
    <x v="2"/>
    <n v="3"/>
    <n v="9"/>
    <n v="48"/>
    <n v="5"/>
    <n v="9.6"/>
  </r>
  <r>
    <x v="292"/>
    <x v="1"/>
    <x v="9"/>
    <x v="0"/>
    <n v="4"/>
    <m/>
    <m/>
    <m/>
    <m/>
    <m/>
    <n v="9"/>
    <m/>
    <m/>
    <n v="8"/>
    <m/>
    <m/>
    <n v="10"/>
    <m/>
    <n v="5"/>
    <m/>
    <m/>
    <s v="Fantasy43031"/>
    <x v="0"/>
    <x v="1"/>
    <n v="190"/>
    <x v="3"/>
    <n v="100"/>
    <x v="0"/>
    <n v="1"/>
    <n v="8"/>
    <n v="36"/>
    <n v="5"/>
    <n v="7.2"/>
  </r>
  <r>
    <x v="292"/>
    <x v="1"/>
    <x v="9"/>
    <x v="173"/>
    <m/>
    <m/>
    <n v="9"/>
    <m/>
    <m/>
    <m/>
    <m/>
    <n v="6"/>
    <m/>
    <m/>
    <n v="11"/>
    <m/>
    <m/>
    <n v="12"/>
    <m/>
    <m/>
    <n v="10"/>
    <s v="Guangxi43031"/>
    <x v="1"/>
    <x v="0"/>
    <n v="212"/>
    <x v="1"/>
    <n v="107"/>
    <x v="1"/>
    <n v="3"/>
    <n v="9"/>
    <n v="48"/>
    <n v="5"/>
    <n v="9.6"/>
  </r>
  <r>
    <x v="293"/>
    <x v="2"/>
    <x v="9"/>
    <x v="0"/>
    <m/>
    <m/>
    <m/>
    <n v="11"/>
    <m/>
    <m/>
    <m/>
    <m/>
    <n v="8"/>
    <m/>
    <m/>
    <n v="10"/>
    <m/>
    <n v="12"/>
    <m/>
    <n v="5"/>
    <m/>
    <s v="Fantasy43032"/>
    <x v="0"/>
    <x v="1"/>
    <n v="120"/>
    <x v="5"/>
    <n v="65"/>
    <x v="5"/>
    <n v="1"/>
    <n v="7"/>
    <n v="46"/>
    <n v="5"/>
    <n v="9.1999999999999993"/>
  </r>
  <r>
    <x v="293"/>
    <x v="2"/>
    <x v="9"/>
    <x v="173"/>
    <m/>
    <m/>
    <n v="9"/>
    <m/>
    <m/>
    <m/>
    <m/>
    <n v="6"/>
    <m/>
    <m/>
    <n v="11"/>
    <m/>
    <m/>
    <n v="12"/>
    <m/>
    <m/>
    <n v="10"/>
    <s v="Guangxi43032"/>
    <x v="1"/>
    <x v="0"/>
    <n v="168"/>
    <x v="0"/>
    <n v="89"/>
    <x v="2"/>
    <n v="3"/>
    <n v="9"/>
    <n v="48"/>
    <n v="5"/>
    <n v="9.6"/>
  </r>
  <r>
    <x v="294"/>
    <x v="3"/>
    <x v="9"/>
    <x v="175"/>
    <m/>
    <m/>
    <n v="14"/>
    <m/>
    <m/>
    <m/>
    <m/>
    <n v="7"/>
    <m/>
    <m/>
    <n v="9"/>
    <m/>
    <m/>
    <n v="15"/>
    <m/>
    <n v="9"/>
    <m/>
    <s v="Mosell Cup43033"/>
    <x v="0"/>
    <x v="2"/>
    <n v="183"/>
    <x v="3"/>
    <n v="103"/>
    <x v="0"/>
    <n v="2"/>
    <n v="8"/>
    <n v="54"/>
    <n v="5"/>
    <n v="10.8"/>
  </r>
  <r>
    <x v="295"/>
    <x v="5"/>
    <x v="9"/>
    <x v="0"/>
    <m/>
    <m/>
    <m/>
    <n v="20"/>
    <m/>
    <m/>
    <m/>
    <m/>
    <n v="10"/>
    <m/>
    <m/>
    <n v="15"/>
    <m/>
    <m/>
    <n v="17"/>
    <m/>
    <n v="5"/>
    <s v="Fantasy43035"/>
    <x v="0"/>
    <x v="1"/>
    <n v="175"/>
    <x v="3"/>
    <n v="92"/>
    <x v="0"/>
    <n v="1"/>
    <n v="8"/>
    <n v="67"/>
    <n v="5"/>
    <n v="13.4"/>
  </r>
  <r>
    <x v="296"/>
    <x v="6"/>
    <x v="9"/>
    <x v="0"/>
    <m/>
    <m/>
    <m/>
    <n v="5"/>
    <m/>
    <m/>
    <n v="7"/>
    <m/>
    <m/>
    <n v="11"/>
    <m/>
    <m/>
    <m/>
    <n v="11"/>
    <m/>
    <m/>
    <n v="5"/>
    <s v="Fantasy43036"/>
    <x v="0"/>
    <x v="0"/>
    <n v="169"/>
    <x v="0"/>
    <n v="94"/>
    <x v="0"/>
    <n v="1"/>
    <n v="8"/>
    <n v="39"/>
    <n v="5"/>
    <n v="7.8"/>
  </r>
  <r>
    <x v="296"/>
    <x v="6"/>
    <x v="9"/>
    <x v="176"/>
    <m/>
    <m/>
    <n v="9"/>
    <m/>
    <m/>
    <m/>
    <m/>
    <m/>
    <n v="4"/>
    <m/>
    <m/>
    <m/>
    <n v="12"/>
    <m/>
    <m/>
    <n v="10"/>
    <m/>
    <s v="Hainan43036"/>
    <x v="1"/>
    <x v="1"/>
    <n v="88"/>
    <x v="4"/>
    <n v="49"/>
    <x v="3"/>
    <n v="2"/>
    <n v="8"/>
    <n v="35"/>
    <n v="4"/>
    <n v="8.75"/>
  </r>
  <r>
    <x v="297"/>
    <x v="0"/>
    <x v="9"/>
    <x v="0"/>
    <m/>
    <n v="7"/>
    <m/>
    <m/>
    <m/>
    <m/>
    <m/>
    <n v="12"/>
    <m/>
    <m/>
    <n v="8"/>
    <m/>
    <m/>
    <n v="12"/>
    <m/>
    <m/>
    <n v="3"/>
    <s v="Fantasy43037"/>
    <x v="0"/>
    <x v="1"/>
    <n v="162"/>
    <x v="0"/>
    <n v="96"/>
    <x v="0"/>
    <n v="1"/>
    <n v="9"/>
    <n v="42"/>
    <n v="5"/>
    <n v="8.4"/>
  </r>
  <r>
    <x v="297"/>
    <x v="0"/>
    <x v="9"/>
    <x v="176"/>
    <m/>
    <m/>
    <n v="9"/>
    <m/>
    <m/>
    <m/>
    <m/>
    <m/>
    <n v="4"/>
    <m/>
    <m/>
    <m/>
    <n v="12"/>
    <m/>
    <m/>
    <n v="10"/>
    <m/>
    <s v="Hainan43037"/>
    <x v="1"/>
    <x v="1"/>
    <n v="230"/>
    <x v="1"/>
    <n v="120"/>
    <x v="1"/>
    <n v="2"/>
    <n v="8"/>
    <n v="35"/>
    <n v="4"/>
    <n v="8.75"/>
  </r>
  <r>
    <x v="298"/>
    <x v="1"/>
    <x v="9"/>
    <x v="0"/>
    <m/>
    <m/>
    <m/>
    <n v="4"/>
    <m/>
    <m/>
    <m/>
    <n v="6"/>
    <m/>
    <m/>
    <m/>
    <n v="10"/>
    <m/>
    <m/>
    <n v="10"/>
    <m/>
    <m/>
    <s v="Fantasy43038"/>
    <x v="0"/>
    <x v="0"/>
    <n v="218"/>
    <x v="1"/>
    <n v="126"/>
    <x v="4"/>
    <n v="1"/>
    <n v="8"/>
    <n v="30"/>
    <n v="4"/>
    <n v="7.5"/>
  </r>
  <r>
    <x v="298"/>
    <x v="1"/>
    <x v="9"/>
    <x v="176"/>
    <m/>
    <m/>
    <n v="9"/>
    <m/>
    <m/>
    <m/>
    <m/>
    <m/>
    <n v="4"/>
    <m/>
    <m/>
    <m/>
    <n v="12"/>
    <m/>
    <m/>
    <n v="10"/>
    <m/>
    <s v="Hainan43038"/>
    <x v="1"/>
    <x v="1"/>
    <n v="155"/>
    <x v="0"/>
    <n v="83"/>
    <x v="2"/>
    <n v="2"/>
    <n v="8"/>
    <n v="35"/>
    <n v="4"/>
    <n v="8.75"/>
  </r>
  <r>
    <x v="298"/>
    <x v="1"/>
    <x v="9"/>
    <x v="177"/>
    <m/>
    <n v="5"/>
    <m/>
    <m/>
    <m/>
    <m/>
    <n v="5"/>
    <m/>
    <m/>
    <m/>
    <n v="5"/>
    <m/>
    <m/>
    <n v="6"/>
    <m/>
    <m/>
    <m/>
    <s v="Sachsen43038"/>
    <x v="1"/>
    <x v="5"/>
    <n v="162"/>
    <x v="0"/>
    <n v="100"/>
    <x v="0"/>
    <n v="2"/>
    <n v="8"/>
    <n v="21"/>
    <n v="4"/>
    <n v="5.25"/>
  </r>
  <r>
    <x v="299"/>
    <x v="2"/>
    <x v="9"/>
    <x v="0"/>
    <m/>
    <m/>
    <m/>
    <m/>
    <n v="7"/>
    <m/>
    <m/>
    <m/>
    <m/>
    <n v="4"/>
    <m/>
    <m/>
    <m/>
    <n v="10"/>
    <m/>
    <m/>
    <n v="8"/>
    <s v="Fantasy43039"/>
    <x v="0"/>
    <x v="0"/>
    <n v="133"/>
    <x v="2"/>
    <n v="79"/>
    <x v="2"/>
    <n v="1"/>
    <n v="7"/>
    <n v="29"/>
    <n v="4"/>
    <n v="7.25"/>
  </r>
  <r>
    <x v="299"/>
    <x v="2"/>
    <x v="9"/>
    <x v="176"/>
    <m/>
    <m/>
    <n v="9"/>
    <m/>
    <m/>
    <m/>
    <m/>
    <m/>
    <n v="4"/>
    <m/>
    <m/>
    <m/>
    <n v="12"/>
    <m/>
    <m/>
    <n v="10"/>
    <m/>
    <s v="Hainan43039"/>
    <x v="1"/>
    <x v="1"/>
    <n v="192"/>
    <x v="3"/>
    <n v="101"/>
    <x v="0"/>
    <n v="2"/>
    <n v="8"/>
    <n v="35"/>
    <n v="4"/>
    <n v="8.75"/>
  </r>
  <r>
    <x v="299"/>
    <x v="2"/>
    <x v="9"/>
    <x v="177"/>
    <m/>
    <n v="5"/>
    <m/>
    <m/>
    <m/>
    <m/>
    <n v="5"/>
    <m/>
    <m/>
    <m/>
    <n v="5"/>
    <m/>
    <m/>
    <n v="6"/>
    <m/>
    <m/>
    <m/>
    <s v="Sachsen43039"/>
    <x v="1"/>
    <x v="5"/>
    <n v="146"/>
    <x v="2"/>
    <n v="88"/>
    <x v="2"/>
    <n v="2"/>
    <n v="8"/>
    <n v="21"/>
    <n v="4"/>
    <n v="5.25"/>
  </r>
  <r>
    <x v="300"/>
    <x v="3"/>
    <x v="10"/>
    <x v="178"/>
    <m/>
    <m/>
    <n v="10"/>
    <m/>
    <m/>
    <m/>
    <m/>
    <n v="8"/>
    <m/>
    <m/>
    <m/>
    <n v="10"/>
    <m/>
    <m/>
    <n v="6"/>
    <m/>
    <n v="5"/>
    <s v="Brescia43040"/>
    <x v="0"/>
    <x v="0"/>
    <n v="191"/>
    <x v="3"/>
    <n v="106"/>
    <x v="1"/>
    <n v="3"/>
    <n v="9"/>
    <n v="39"/>
    <n v="5"/>
    <n v="7.8"/>
  </r>
  <r>
    <x v="300"/>
    <x v="3"/>
    <x v="10"/>
    <x v="176"/>
    <m/>
    <m/>
    <n v="9"/>
    <m/>
    <m/>
    <m/>
    <m/>
    <m/>
    <n v="4"/>
    <m/>
    <m/>
    <m/>
    <n v="12"/>
    <m/>
    <m/>
    <n v="10"/>
    <m/>
    <s v="Hainan43040"/>
    <x v="1"/>
    <x v="1"/>
    <n v="168"/>
    <x v="0"/>
    <n v="89"/>
    <x v="2"/>
    <n v="2"/>
    <n v="8"/>
    <n v="35"/>
    <n v="4"/>
    <n v="8.75"/>
  </r>
  <r>
    <x v="300"/>
    <x v="3"/>
    <x v="10"/>
    <x v="177"/>
    <m/>
    <n v="5"/>
    <m/>
    <m/>
    <m/>
    <m/>
    <n v="5"/>
    <m/>
    <m/>
    <m/>
    <n v="5"/>
    <m/>
    <m/>
    <n v="6"/>
    <m/>
    <m/>
    <m/>
    <s v="Sachsen43040"/>
    <x v="1"/>
    <x v="2"/>
    <n v="122"/>
    <x v="5"/>
    <n v="82"/>
    <x v="2"/>
    <n v="2"/>
    <n v="8"/>
    <n v="21"/>
    <n v="4"/>
    <n v="5.25"/>
  </r>
  <r>
    <x v="301"/>
    <x v="4"/>
    <x v="10"/>
    <x v="0"/>
    <m/>
    <m/>
    <m/>
    <n v="5"/>
    <m/>
    <m/>
    <n v="3"/>
    <m/>
    <m/>
    <m/>
    <m/>
    <n v="14"/>
    <m/>
    <m/>
    <n v="9"/>
    <m/>
    <m/>
    <s v="Fantasy43041"/>
    <x v="0"/>
    <x v="0"/>
    <n v="174"/>
    <x v="0"/>
    <n v="102"/>
    <x v="0"/>
    <n v="1"/>
    <n v="8"/>
    <n v="31"/>
    <n v="4"/>
    <n v="7.75"/>
  </r>
  <r>
    <x v="301"/>
    <x v="4"/>
    <x v="10"/>
    <x v="176"/>
    <m/>
    <m/>
    <n v="9"/>
    <m/>
    <m/>
    <m/>
    <m/>
    <m/>
    <n v="4"/>
    <m/>
    <m/>
    <m/>
    <n v="12"/>
    <m/>
    <m/>
    <n v="10"/>
    <m/>
    <s v="Hainan43041"/>
    <x v="1"/>
    <x v="1"/>
    <n v="219"/>
    <x v="1"/>
    <n v="111"/>
    <x v="1"/>
    <n v="2"/>
    <n v="8"/>
    <n v="35"/>
    <n v="4"/>
    <n v="8.75"/>
  </r>
  <r>
    <x v="301"/>
    <x v="4"/>
    <x v="10"/>
    <x v="177"/>
    <m/>
    <n v="5"/>
    <m/>
    <m/>
    <m/>
    <m/>
    <n v="5"/>
    <m/>
    <m/>
    <m/>
    <n v="5"/>
    <m/>
    <m/>
    <n v="6"/>
    <m/>
    <m/>
    <m/>
    <s v="Sachsen43041"/>
    <x v="1"/>
    <x v="5"/>
    <n v="137"/>
    <x v="2"/>
    <n v="93"/>
    <x v="0"/>
    <n v="2"/>
    <n v="8"/>
    <n v="21"/>
    <n v="4"/>
    <n v="5.25"/>
  </r>
  <r>
    <x v="302"/>
    <x v="5"/>
    <x v="10"/>
    <x v="0"/>
    <m/>
    <m/>
    <m/>
    <n v="7"/>
    <m/>
    <m/>
    <m/>
    <m/>
    <m/>
    <n v="8"/>
    <m/>
    <m/>
    <m/>
    <n v="10"/>
    <m/>
    <m/>
    <n v="5"/>
    <s v="Fantasy43042"/>
    <x v="0"/>
    <x v="1"/>
    <n v="197"/>
    <x v="3"/>
    <n v="107"/>
    <x v="1"/>
    <n v="1"/>
    <n v="6"/>
    <n v="30"/>
    <n v="4"/>
    <n v="7.5"/>
  </r>
  <r>
    <x v="302"/>
    <x v="5"/>
    <x v="10"/>
    <x v="176"/>
    <m/>
    <m/>
    <n v="9"/>
    <m/>
    <m/>
    <m/>
    <m/>
    <m/>
    <n v="4"/>
    <m/>
    <m/>
    <m/>
    <n v="12"/>
    <m/>
    <m/>
    <n v="10"/>
    <m/>
    <s v="Hainan43042"/>
    <x v="1"/>
    <x v="4"/>
    <n v="166"/>
    <x v="0"/>
    <n v="94"/>
    <x v="0"/>
    <n v="2"/>
    <n v="8"/>
    <n v="35"/>
    <n v="4"/>
    <n v="8.75"/>
  </r>
  <r>
    <x v="302"/>
    <x v="5"/>
    <x v="10"/>
    <x v="177"/>
    <m/>
    <n v="5"/>
    <m/>
    <m/>
    <m/>
    <m/>
    <n v="5"/>
    <m/>
    <m/>
    <m/>
    <n v="5"/>
    <m/>
    <m/>
    <n v="6"/>
    <m/>
    <m/>
    <m/>
    <s v="Sachsen43042"/>
    <x v="1"/>
    <x v="5"/>
    <n v="105"/>
    <x v="5"/>
    <n v="70"/>
    <x v="5"/>
    <n v="2"/>
    <n v="8"/>
    <n v="21"/>
    <n v="4"/>
    <n v="5.25"/>
  </r>
  <r>
    <x v="303"/>
    <x v="6"/>
    <x v="10"/>
    <x v="179"/>
    <m/>
    <n v="13"/>
    <m/>
    <m/>
    <m/>
    <m/>
    <m/>
    <n v="9"/>
    <m/>
    <m/>
    <n v="9"/>
    <m/>
    <m/>
    <n v="11"/>
    <m/>
    <m/>
    <n v="7"/>
    <s v="Saitama Criterium43043"/>
    <x v="0"/>
    <x v="1"/>
    <n v="57"/>
    <x v="4"/>
    <n v="29"/>
    <x v="3"/>
    <n v="1"/>
    <n v="8"/>
    <n v="49"/>
    <n v="5"/>
    <n v="9.8000000000000007"/>
  </r>
  <r>
    <x v="303"/>
    <x v="6"/>
    <x v="10"/>
    <x v="176"/>
    <m/>
    <m/>
    <n v="9"/>
    <m/>
    <m/>
    <m/>
    <m/>
    <m/>
    <n v="4"/>
    <m/>
    <m/>
    <m/>
    <n v="12"/>
    <m/>
    <m/>
    <n v="10"/>
    <m/>
    <s v="Hainan43043"/>
    <x v="1"/>
    <x v="0"/>
    <n v="197"/>
    <x v="3"/>
    <n v="102"/>
    <x v="0"/>
    <n v="2"/>
    <n v="8"/>
    <n v="35"/>
    <n v="4"/>
    <n v="8.75"/>
  </r>
  <r>
    <x v="304"/>
    <x v="0"/>
    <x v="10"/>
    <x v="180"/>
    <m/>
    <n v="8"/>
    <m/>
    <m/>
    <m/>
    <m/>
    <n v="9"/>
    <m/>
    <m/>
    <m/>
    <n v="9"/>
    <m/>
    <m/>
    <n v="11"/>
    <m/>
    <m/>
    <n v="4"/>
    <s v="Coimbra43044"/>
    <x v="0"/>
    <x v="0"/>
    <n v="152"/>
    <x v="0"/>
    <n v="85"/>
    <x v="2"/>
    <n v="1"/>
    <n v="8"/>
    <n v="41"/>
    <n v="5"/>
    <n v="8.1999999999999993"/>
  </r>
  <r>
    <x v="304"/>
    <x v="0"/>
    <x v="10"/>
    <x v="176"/>
    <m/>
    <m/>
    <n v="9"/>
    <m/>
    <m/>
    <m/>
    <m/>
    <m/>
    <n v="4"/>
    <m/>
    <m/>
    <m/>
    <n v="12"/>
    <m/>
    <m/>
    <n v="10"/>
    <m/>
    <s v="Hainan43044"/>
    <x v="1"/>
    <x v="1"/>
    <n v="154"/>
    <x v="0"/>
    <n v="82"/>
    <x v="2"/>
    <n v="2"/>
    <n v="8"/>
    <n v="35"/>
    <n v="4"/>
    <n v="8.75"/>
  </r>
  <r>
    <x v="305"/>
    <x v="1"/>
    <x v="10"/>
    <x v="181"/>
    <m/>
    <m/>
    <m/>
    <n v="12"/>
    <m/>
    <m/>
    <m/>
    <m/>
    <n v="6"/>
    <m/>
    <m/>
    <n v="16"/>
    <m/>
    <n v="17"/>
    <m/>
    <m/>
    <n v="9"/>
    <s v="Noosa Criterium43045"/>
    <x v="0"/>
    <x v="1"/>
    <n v="35"/>
    <x v="4"/>
    <n v="32"/>
    <x v="3"/>
    <n v="1"/>
    <n v="6"/>
    <n v="60"/>
    <n v="5"/>
    <n v="12"/>
  </r>
  <r>
    <x v="305"/>
    <x v="1"/>
    <x v="10"/>
    <x v="0"/>
    <m/>
    <n v="9"/>
    <m/>
    <m/>
    <m/>
    <n v="4"/>
    <m/>
    <m/>
    <m/>
    <n v="8"/>
    <m/>
    <m/>
    <m/>
    <m/>
    <n v="11"/>
    <m/>
    <m/>
    <s v="Fantasy43045"/>
    <x v="0"/>
    <x v="0"/>
    <n v="187"/>
    <x v="3"/>
    <n v="122"/>
    <x v="4"/>
    <n v="1"/>
    <n v="8"/>
    <n v="32"/>
    <n v="4"/>
    <n v="8"/>
  </r>
  <r>
    <x v="306"/>
    <x v="2"/>
    <x v="10"/>
    <x v="182"/>
    <m/>
    <m/>
    <n v="16"/>
    <m/>
    <m/>
    <m/>
    <m/>
    <n v="11"/>
    <m/>
    <m/>
    <m/>
    <n v="12"/>
    <m/>
    <n v="13"/>
    <m/>
    <n v="7"/>
    <m/>
    <s v="Lanzarote43046"/>
    <x v="0"/>
    <x v="0"/>
    <n v="174"/>
    <x v="0"/>
    <n v="99"/>
    <x v="0"/>
    <n v="3"/>
    <n v="9"/>
    <n v="59"/>
    <n v="5"/>
    <n v="11.8"/>
  </r>
  <r>
    <x v="307"/>
    <x v="3"/>
    <x v="10"/>
    <x v="0"/>
    <m/>
    <m/>
    <n v="4"/>
    <m/>
    <m/>
    <m/>
    <m/>
    <n v="6"/>
    <m/>
    <m/>
    <m/>
    <m/>
    <n v="4"/>
    <m/>
    <m/>
    <m/>
    <n v="4"/>
    <s v="Fantasy43047"/>
    <x v="0"/>
    <x v="1"/>
    <n v="201"/>
    <x v="1"/>
    <n v="116"/>
    <x v="1"/>
    <n v="1"/>
    <n v="9"/>
    <n v="18"/>
    <n v="4"/>
    <n v="4.5"/>
  </r>
  <r>
    <x v="307"/>
    <x v="3"/>
    <x v="10"/>
    <x v="183"/>
    <m/>
    <n v="8"/>
    <m/>
    <m/>
    <m/>
    <m/>
    <n v="7"/>
    <m/>
    <m/>
    <m/>
    <n v="9"/>
    <m/>
    <m/>
    <n v="13"/>
    <m/>
    <n v="8"/>
    <m/>
    <s v="Andes43047"/>
    <x v="1"/>
    <x v="3"/>
    <n v="44"/>
    <x v="4"/>
    <n v="43"/>
    <x v="3"/>
    <n v="3"/>
    <n v="9"/>
    <n v="45"/>
    <n v="5"/>
    <n v="9"/>
  </r>
  <r>
    <x v="307"/>
    <x v="3"/>
    <x v="10"/>
    <x v="184"/>
    <m/>
    <m/>
    <m/>
    <n v="8"/>
    <m/>
    <m/>
    <m/>
    <m/>
    <m/>
    <n v="3"/>
    <m/>
    <m/>
    <n v="9"/>
    <m/>
    <n v="12"/>
    <m/>
    <m/>
    <s v="Fuzhou43047"/>
    <x v="1"/>
    <x v="4"/>
    <n v="116"/>
    <x v="5"/>
    <n v="72"/>
    <x v="5"/>
    <n v="2"/>
    <n v="8"/>
    <n v="32"/>
    <n v="4"/>
    <n v="8"/>
  </r>
  <r>
    <x v="308"/>
    <x v="4"/>
    <x v="10"/>
    <x v="0"/>
    <m/>
    <m/>
    <m/>
    <n v="7"/>
    <m/>
    <m/>
    <m/>
    <m/>
    <n v="4"/>
    <m/>
    <m/>
    <m/>
    <m/>
    <n v="7"/>
    <m/>
    <m/>
    <n v="1"/>
    <s v="Fantasy43048"/>
    <x v="0"/>
    <x v="1"/>
    <n v="163"/>
    <x v="0"/>
    <n v="94"/>
    <x v="0"/>
    <n v="1"/>
    <n v="8"/>
    <n v="19"/>
    <n v="4"/>
    <n v="4.75"/>
  </r>
  <r>
    <x v="308"/>
    <x v="4"/>
    <x v="10"/>
    <x v="183"/>
    <m/>
    <n v="8"/>
    <m/>
    <m/>
    <m/>
    <m/>
    <n v="7"/>
    <m/>
    <m/>
    <m/>
    <n v="9"/>
    <m/>
    <m/>
    <n v="13"/>
    <m/>
    <n v="8"/>
    <m/>
    <s v="Andes43048"/>
    <x v="1"/>
    <x v="1"/>
    <n v="195"/>
    <x v="3"/>
    <n v="105"/>
    <x v="0"/>
    <n v="3"/>
    <n v="9"/>
    <n v="45"/>
    <n v="5"/>
    <n v="9"/>
  </r>
  <r>
    <x v="308"/>
    <x v="4"/>
    <x v="10"/>
    <x v="184"/>
    <m/>
    <m/>
    <m/>
    <n v="8"/>
    <m/>
    <m/>
    <m/>
    <m/>
    <m/>
    <n v="3"/>
    <m/>
    <m/>
    <n v="9"/>
    <m/>
    <n v="12"/>
    <m/>
    <m/>
    <s v="Fuzhou43048"/>
    <x v="1"/>
    <x v="1"/>
    <n v="127"/>
    <x v="2"/>
    <n v="77"/>
    <x v="2"/>
    <n v="2"/>
    <n v="8"/>
    <n v="32"/>
    <n v="4"/>
    <n v="8"/>
  </r>
  <r>
    <x v="309"/>
    <x v="5"/>
    <x v="10"/>
    <x v="0"/>
    <m/>
    <m/>
    <n v="3"/>
    <m/>
    <m/>
    <m/>
    <m/>
    <n v="2"/>
    <m/>
    <m/>
    <m/>
    <n v="3"/>
    <m/>
    <m/>
    <m/>
    <n v="3"/>
    <m/>
    <s v="Fantasy43049"/>
    <x v="0"/>
    <x v="0"/>
    <n v="216"/>
    <x v="1"/>
    <n v="124"/>
    <x v="4"/>
    <n v="1"/>
    <n v="8"/>
    <n v="11"/>
    <n v="4"/>
    <n v="2.75"/>
  </r>
  <r>
    <x v="309"/>
    <x v="5"/>
    <x v="10"/>
    <x v="183"/>
    <m/>
    <n v="8"/>
    <m/>
    <m/>
    <m/>
    <m/>
    <n v="7"/>
    <m/>
    <m/>
    <m/>
    <n v="9"/>
    <m/>
    <m/>
    <n v="13"/>
    <m/>
    <n v="8"/>
    <m/>
    <s v="Andes43049"/>
    <x v="1"/>
    <x v="0"/>
    <n v="151"/>
    <x v="0"/>
    <n v="88"/>
    <x v="2"/>
    <n v="3"/>
    <n v="9"/>
    <n v="45"/>
    <n v="5"/>
    <n v="9"/>
  </r>
  <r>
    <x v="309"/>
    <x v="5"/>
    <x v="10"/>
    <x v="184"/>
    <m/>
    <m/>
    <m/>
    <n v="8"/>
    <m/>
    <m/>
    <m/>
    <m/>
    <m/>
    <n v="3"/>
    <m/>
    <m/>
    <n v="9"/>
    <m/>
    <n v="12"/>
    <m/>
    <m/>
    <s v="Fuzhou43049"/>
    <x v="1"/>
    <x v="0"/>
    <n v="135"/>
    <x v="2"/>
    <n v="82"/>
    <x v="2"/>
    <n v="2"/>
    <n v="8"/>
    <n v="32"/>
    <n v="4"/>
    <n v="8"/>
  </r>
  <r>
    <x v="310"/>
    <x v="6"/>
    <x v="10"/>
    <x v="0"/>
    <m/>
    <n v="4"/>
    <m/>
    <m/>
    <m/>
    <n v="6"/>
    <m/>
    <m/>
    <m/>
    <m/>
    <m/>
    <n v="8"/>
    <m/>
    <m/>
    <m/>
    <m/>
    <n v="5"/>
    <s v="Fantasy43050"/>
    <x v="0"/>
    <x v="1"/>
    <n v="182"/>
    <x v="3"/>
    <n v="99"/>
    <x v="0"/>
    <n v="1"/>
    <n v="8"/>
    <n v="23"/>
    <n v="4"/>
    <n v="5.75"/>
  </r>
  <r>
    <x v="310"/>
    <x v="6"/>
    <x v="10"/>
    <x v="183"/>
    <m/>
    <n v="8"/>
    <m/>
    <m/>
    <m/>
    <m/>
    <n v="7"/>
    <m/>
    <m/>
    <m/>
    <n v="9"/>
    <m/>
    <m/>
    <n v="13"/>
    <m/>
    <n v="8"/>
    <m/>
    <s v="Andes43050"/>
    <x v="1"/>
    <x v="0"/>
    <n v="238"/>
    <x v="1"/>
    <n v="124"/>
    <x v="4"/>
    <n v="3"/>
    <n v="9"/>
    <n v="45"/>
    <n v="5"/>
    <n v="9"/>
  </r>
  <r>
    <x v="310"/>
    <x v="6"/>
    <x v="10"/>
    <x v="184"/>
    <m/>
    <m/>
    <m/>
    <n v="8"/>
    <m/>
    <m/>
    <m/>
    <m/>
    <m/>
    <n v="3"/>
    <m/>
    <m/>
    <n v="9"/>
    <m/>
    <n v="12"/>
    <m/>
    <m/>
    <s v="Fuzhou43050"/>
    <x v="1"/>
    <x v="4"/>
    <n v="131"/>
    <x v="2"/>
    <n v="81"/>
    <x v="2"/>
    <n v="2"/>
    <n v="8"/>
    <n v="32"/>
    <n v="4"/>
    <n v="8"/>
  </r>
  <r>
    <x v="311"/>
    <x v="0"/>
    <x v="10"/>
    <x v="185"/>
    <m/>
    <m/>
    <n v="5"/>
    <m/>
    <m/>
    <m/>
    <m/>
    <n v="5"/>
    <m/>
    <m/>
    <m/>
    <m/>
    <n v="5"/>
    <m/>
    <m/>
    <m/>
    <n v="2"/>
    <s v="Okinawa43051"/>
    <x v="0"/>
    <x v="0"/>
    <n v="200"/>
    <x v="1"/>
    <n v="107"/>
    <x v="1"/>
    <n v="2"/>
    <n v="8"/>
    <n v="17"/>
    <n v="4"/>
    <n v="4.25"/>
  </r>
  <r>
    <x v="311"/>
    <x v="0"/>
    <x v="10"/>
    <x v="183"/>
    <m/>
    <n v="8"/>
    <m/>
    <m/>
    <m/>
    <m/>
    <n v="7"/>
    <m/>
    <m/>
    <m/>
    <n v="9"/>
    <m/>
    <m/>
    <n v="13"/>
    <m/>
    <n v="8"/>
    <m/>
    <s v="Andes43051"/>
    <x v="1"/>
    <x v="4"/>
    <n v="182"/>
    <x v="3"/>
    <n v="107"/>
    <x v="1"/>
    <n v="3"/>
    <n v="9"/>
    <n v="45"/>
    <n v="5"/>
    <n v="9"/>
  </r>
  <r>
    <x v="311"/>
    <x v="0"/>
    <x v="10"/>
    <x v="184"/>
    <m/>
    <m/>
    <m/>
    <n v="8"/>
    <m/>
    <m/>
    <m/>
    <m/>
    <m/>
    <n v="3"/>
    <m/>
    <m/>
    <n v="9"/>
    <m/>
    <n v="12"/>
    <m/>
    <m/>
    <s v="Fuzhou43051"/>
    <x v="1"/>
    <x v="1"/>
    <n v="126"/>
    <x v="2"/>
    <n v="76"/>
    <x v="2"/>
    <n v="2"/>
    <n v="8"/>
    <n v="32"/>
    <n v="4"/>
    <n v="8"/>
  </r>
  <r>
    <x v="312"/>
    <x v="1"/>
    <x v="10"/>
    <x v="186"/>
    <m/>
    <m/>
    <m/>
    <n v="10"/>
    <m/>
    <m/>
    <m/>
    <m/>
    <n v="8"/>
    <m/>
    <m/>
    <n v="18"/>
    <m/>
    <n v="22"/>
    <m/>
    <m/>
    <n v="7"/>
    <s v="Siejka Criterium43052"/>
    <x v="0"/>
    <x v="1"/>
    <n v="48"/>
    <x v="4"/>
    <n v="38"/>
    <x v="3"/>
    <n v="1"/>
    <n v="8"/>
    <n v="65"/>
    <n v="5"/>
    <n v="13"/>
  </r>
  <r>
    <x v="312"/>
    <x v="1"/>
    <x v="10"/>
    <x v="183"/>
    <m/>
    <n v="8"/>
    <m/>
    <m/>
    <m/>
    <m/>
    <n v="7"/>
    <m/>
    <m/>
    <m/>
    <n v="9"/>
    <m/>
    <m/>
    <n v="13"/>
    <m/>
    <n v="8"/>
    <m/>
    <s v="Andes43052"/>
    <x v="1"/>
    <x v="4"/>
    <n v="256"/>
    <x v="1"/>
    <n v="135"/>
    <x v="4"/>
    <n v="3"/>
    <n v="9"/>
    <n v="45"/>
    <n v="5"/>
    <n v="9"/>
  </r>
  <r>
    <x v="313"/>
    <x v="2"/>
    <x v="10"/>
    <x v="0"/>
    <n v="5"/>
    <m/>
    <m/>
    <m/>
    <m/>
    <n v="2"/>
    <m/>
    <m/>
    <m/>
    <n v="8"/>
    <m/>
    <m/>
    <n v="13"/>
    <m/>
    <n v="9"/>
    <m/>
    <m/>
    <s v="Fantasy43053"/>
    <x v="0"/>
    <x v="0"/>
    <n v="161"/>
    <x v="0"/>
    <n v="92"/>
    <x v="0"/>
    <n v="1"/>
    <n v="8"/>
    <n v="37"/>
    <n v="5"/>
    <n v="7.4"/>
  </r>
  <r>
    <x v="313"/>
    <x v="2"/>
    <x v="10"/>
    <x v="183"/>
    <m/>
    <n v="8"/>
    <m/>
    <m/>
    <m/>
    <m/>
    <n v="7"/>
    <m/>
    <m/>
    <m/>
    <n v="9"/>
    <m/>
    <m/>
    <n v="13"/>
    <m/>
    <n v="8"/>
    <m/>
    <s v="Andes43053"/>
    <x v="1"/>
    <x v="4"/>
    <n v="195"/>
    <x v="3"/>
    <n v="119"/>
    <x v="1"/>
    <n v="3"/>
    <n v="9"/>
    <n v="45"/>
    <n v="5"/>
    <n v="9"/>
  </r>
  <r>
    <x v="314"/>
    <x v="3"/>
    <x v="10"/>
    <x v="187"/>
    <m/>
    <m/>
    <n v="10"/>
    <m/>
    <m/>
    <m/>
    <m/>
    <n v="9"/>
    <m/>
    <m/>
    <m/>
    <n v="13"/>
    <m/>
    <m/>
    <n v="11"/>
    <m/>
    <n v="10"/>
    <s v="Chelly43054"/>
    <x v="0"/>
    <x v="0"/>
    <n v="172"/>
    <x v="0"/>
    <n v="97"/>
    <x v="0"/>
    <n v="3"/>
    <n v="8"/>
    <n v="53"/>
    <n v="5"/>
    <n v="10.6"/>
  </r>
  <r>
    <x v="314"/>
    <x v="3"/>
    <x v="10"/>
    <x v="183"/>
    <m/>
    <n v="8"/>
    <m/>
    <m/>
    <m/>
    <m/>
    <n v="7"/>
    <m/>
    <m/>
    <m/>
    <n v="9"/>
    <m/>
    <m/>
    <n v="13"/>
    <m/>
    <n v="8"/>
    <m/>
    <s v="Andes43054"/>
    <x v="1"/>
    <x v="7"/>
    <s v="Repos"/>
    <x v="6"/>
    <s v="Repos"/>
    <x v="6"/>
    <n v="3"/>
    <n v="9"/>
    <n v="45"/>
    <n v="5"/>
    <n v="9"/>
  </r>
  <r>
    <x v="315"/>
    <x v="4"/>
    <x v="10"/>
    <x v="0"/>
    <m/>
    <m/>
    <n v="7"/>
    <m/>
    <m/>
    <m/>
    <m/>
    <n v="6"/>
    <m/>
    <n v="7"/>
    <m/>
    <m/>
    <n v="9"/>
    <m/>
    <n v="9"/>
    <m/>
    <m/>
    <s v="Fantasy43055"/>
    <x v="0"/>
    <x v="0"/>
    <n v="185"/>
    <x v="3"/>
    <n v="101"/>
    <x v="0"/>
    <n v="1"/>
    <n v="9"/>
    <n v="38"/>
    <n v="5"/>
    <n v="7.6"/>
  </r>
  <r>
    <x v="315"/>
    <x v="4"/>
    <x v="10"/>
    <x v="183"/>
    <m/>
    <n v="8"/>
    <m/>
    <m/>
    <m/>
    <m/>
    <n v="7"/>
    <m/>
    <m/>
    <m/>
    <n v="9"/>
    <m/>
    <m/>
    <n v="13"/>
    <m/>
    <n v="8"/>
    <m/>
    <s v="Andes43055"/>
    <x v="1"/>
    <x v="3"/>
    <n v="25"/>
    <x v="4"/>
    <n v="24"/>
    <x v="3"/>
    <n v="3"/>
    <n v="9"/>
    <n v="45"/>
    <n v="5"/>
    <n v="9"/>
  </r>
  <r>
    <x v="315"/>
    <x v="4"/>
    <x v="10"/>
    <x v="183"/>
    <m/>
    <n v="8"/>
    <m/>
    <m/>
    <m/>
    <m/>
    <n v="7"/>
    <m/>
    <m/>
    <m/>
    <n v="9"/>
    <m/>
    <m/>
    <n v="13"/>
    <m/>
    <n v="8"/>
    <m/>
    <s v="Andes43055"/>
    <x v="2"/>
    <x v="0"/>
    <n v="77"/>
    <x v="4"/>
    <n v="51"/>
    <x v="3"/>
    <n v="3"/>
    <n v="9"/>
    <n v="45"/>
    <n v="5"/>
    <n v="9"/>
  </r>
  <r>
    <x v="316"/>
    <x v="5"/>
    <x v="10"/>
    <x v="0"/>
    <m/>
    <m/>
    <m/>
    <n v="7"/>
    <m/>
    <m/>
    <m/>
    <m/>
    <n v="7"/>
    <m/>
    <m/>
    <n v="9"/>
    <m/>
    <m/>
    <n v="11"/>
    <m/>
    <n v="5"/>
    <s v="Fantasy43056"/>
    <x v="0"/>
    <x v="0"/>
    <n v="150"/>
    <x v="0"/>
    <n v="81"/>
    <x v="2"/>
    <n v="1"/>
    <n v="8"/>
    <n v="39"/>
    <n v="5"/>
    <n v="7.8"/>
  </r>
  <r>
    <x v="316"/>
    <x v="5"/>
    <x v="10"/>
    <x v="183"/>
    <m/>
    <n v="8"/>
    <m/>
    <m/>
    <m/>
    <m/>
    <n v="7"/>
    <m/>
    <m/>
    <m/>
    <n v="9"/>
    <m/>
    <m/>
    <n v="13"/>
    <m/>
    <n v="8"/>
    <m/>
    <s v="Andes43056"/>
    <x v="1"/>
    <x v="4"/>
    <n v="255"/>
    <x v="1"/>
    <n v="143"/>
    <x v="4"/>
    <n v="3"/>
    <n v="9"/>
    <n v="45"/>
    <n v="5"/>
    <n v="9"/>
  </r>
  <r>
    <x v="317"/>
    <x v="6"/>
    <x v="10"/>
    <x v="0"/>
    <n v="3"/>
    <m/>
    <m/>
    <m/>
    <n v="4"/>
    <m/>
    <m/>
    <m/>
    <m/>
    <n v="5"/>
    <m/>
    <m/>
    <m/>
    <m/>
    <n v="4"/>
    <m/>
    <m/>
    <s v="Fantasy43057"/>
    <x v="0"/>
    <x v="3"/>
    <n v="59"/>
    <x v="4"/>
    <n v="58"/>
    <x v="3"/>
    <n v="1"/>
    <n v="6"/>
    <n v="16"/>
    <n v="4"/>
    <n v="4"/>
  </r>
  <r>
    <x v="317"/>
    <x v="6"/>
    <x v="10"/>
    <x v="183"/>
    <m/>
    <n v="8"/>
    <m/>
    <m/>
    <m/>
    <m/>
    <n v="7"/>
    <m/>
    <m/>
    <m/>
    <n v="9"/>
    <m/>
    <m/>
    <n v="13"/>
    <m/>
    <n v="8"/>
    <m/>
    <s v="Andes43057"/>
    <x v="1"/>
    <x v="0"/>
    <n v="126"/>
    <x v="2"/>
    <n v="91"/>
    <x v="0"/>
    <n v="3"/>
    <n v="9"/>
    <n v="45"/>
    <n v="5"/>
    <n v="9"/>
  </r>
  <r>
    <x v="317"/>
    <x v="6"/>
    <x v="10"/>
    <x v="188"/>
    <m/>
    <m/>
    <n v="6"/>
    <m/>
    <m/>
    <m/>
    <m/>
    <n v="5"/>
    <m/>
    <m/>
    <m/>
    <n v="6"/>
    <m/>
    <m/>
    <m/>
    <m/>
    <n v="5"/>
    <s v="Libya43057"/>
    <x v="1"/>
    <x v="1"/>
    <n v="173"/>
    <x v="0"/>
    <n v="91"/>
    <x v="0"/>
    <n v="1"/>
    <n v="8"/>
    <n v="22"/>
    <n v="4"/>
    <n v="5.5"/>
  </r>
  <r>
    <x v="318"/>
    <x v="0"/>
    <x v="10"/>
    <x v="189"/>
    <m/>
    <m/>
    <m/>
    <n v="5"/>
    <m/>
    <m/>
    <m/>
    <n v="4"/>
    <m/>
    <n v="4"/>
    <m/>
    <m/>
    <n v="7"/>
    <m/>
    <n v="7"/>
    <m/>
    <m/>
    <s v="Yamaniguey - La Maquina43058"/>
    <x v="0"/>
    <x v="0"/>
    <n v="187"/>
    <x v="3"/>
    <n v="106"/>
    <x v="1"/>
    <n v="2"/>
    <n v="7"/>
    <n v="27"/>
    <n v="5"/>
    <n v="5.4"/>
  </r>
  <r>
    <x v="318"/>
    <x v="0"/>
    <x v="10"/>
    <x v="183"/>
    <m/>
    <n v="8"/>
    <m/>
    <m/>
    <m/>
    <m/>
    <n v="7"/>
    <m/>
    <m/>
    <m/>
    <n v="9"/>
    <m/>
    <m/>
    <n v="13"/>
    <m/>
    <n v="8"/>
    <m/>
    <s v="Andes43058"/>
    <x v="1"/>
    <x v="5"/>
    <n v="237"/>
    <x v="1"/>
    <n v="121"/>
    <x v="4"/>
    <n v="3"/>
    <n v="9"/>
    <n v="45"/>
    <n v="5"/>
    <n v="9"/>
  </r>
  <r>
    <x v="318"/>
    <x v="0"/>
    <x v="10"/>
    <x v="188"/>
    <m/>
    <m/>
    <n v="6"/>
    <m/>
    <m/>
    <m/>
    <m/>
    <n v="5"/>
    <m/>
    <m/>
    <m/>
    <n v="6"/>
    <m/>
    <m/>
    <m/>
    <m/>
    <n v="5"/>
    <s v="Libya43058"/>
    <x v="1"/>
    <x v="1"/>
    <n v="136"/>
    <x v="2"/>
    <n v="72"/>
    <x v="5"/>
    <n v="1"/>
    <n v="8"/>
    <n v="22"/>
    <n v="4"/>
    <n v="5.5"/>
  </r>
  <r>
    <x v="319"/>
    <x v="1"/>
    <x v="10"/>
    <x v="0"/>
    <m/>
    <m/>
    <m/>
    <n v="9"/>
    <m/>
    <m/>
    <m/>
    <m/>
    <n v="4"/>
    <m/>
    <m/>
    <m/>
    <n v="6"/>
    <m/>
    <n v="7"/>
    <m/>
    <m/>
    <s v="Fantasy43059"/>
    <x v="0"/>
    <x v="0"/>
    <n v="163"/>
    <x v="0"/>
    <n v="97"/>
    <x v="0"/>
    <n v="1"/>
    <n v="8"/>
    <n v="26"/>
    <n v="4"/>
    <n v="6.5"/>
  </r>
  <r>
    <x v="319"/>
    <x v="1"/>
    <x v="10"/>
    <x v="183"/>
    <m/>
    <n v="8"/>
    <m/>
    <m/>
    <m/>
    <m/>
    <n v="7"/>
    <m/>
    <m/>
    <m/>
    <n v="9"/>
    <m/>
    <m/>
    <n v="13"/>
    <m/>
    <n v="8"/>
    <m/>
    <s v="Andes43059"/>
    <x v="1"/>
    <x v="0"/>
    <n v="133"/>
    <x v="2"/>
    <n v="80"/>
    <x v="2"/>
    <n v="3"/>
    <n v="9"/>
    <n v="45"/>
    <n v="5"/>
    <n v="9"/>
  </r>
  <r>
    <x v="319"/>
    <x v="1"/>
    <x v="10"/>
    <x v="188"/>
    <m/>
    <m/>
    <n v="6"/>
    <m/>
    <m/>
    <m/>
    <m/>
    <n v="5"/>
    <m/>
    <m/>
    <m/>
    <n v="6"/>
    <m/>
    <m/>
    <m/>
    <m/>
    <n v="5"/>
    <s v="Libya43059"/>
    <x v="1"/>
    <x v="0"/>
    <n v="142"/>
    <x v="2"/>
    <n v="78"/>
    <x v="2"/>
    <n v="1"/>
    <n v="8"/>
    <n v="22"/>
    <n v="4"/>
    <n v="5.5"/>
  </r>
  <r>
    <x v="320"/>
    <x v="2"/>
    <x v="10"/>
    <x v="0"/>
    <n v="2"/>
    <m/>
    <m/>
    <m/>
    <m/>
    <n v="9"/>
    <m/>
    <m/>
    <m/>
    <m/>
    <m/>
    <n v="7"/>
    <m/>
    <m/>
    <n v="6"/>
    <m/>
    <m/>
    <s v="Fantasy43060"/>
    <x v="0"/>
    <x v="0"/>
    <n v="210"/>
    <x v="1"/>
    <n v="117"/>
    <x v="1"/>
    <n v="1"/>
    <n v="8"/>
    <n v="24"/>
    <n v="4"/>
    <n v="6"/>
  </r>
  <r>
    <x v="320"/>
    <x v="2"/>
    <x v="10"/>
    <x v="183"/>
    <m/>
    <n v="8"/>
    <m/>
    <m/>
    <m/>
    <m/>
    <n v="7"/>
    <m/>
    <m/>
    <m/>
    <n v="9"/>
    <m/>
    <m/>
    <n v="13"/>
    <m/>
    <n v="8"/>
    <m/>
    <s v="Andes43060"/>
    <x v="1"/>
    <x v="2"/>
    <n v="218"/>
    <x v="1"/>
    <n v="121"/>
    <x v="4"/>
    <n v="3"/>
    <n v="9"/>
    <n v="45"/>
    <n v="5"/>
    <n v="9"/>
  </r>
  <r>
    <x v="320"/>
    <x v="2"/>
    <x v="10"/>
    <x v="188"/>
    <m/>
    <m/>
    <n v="6"/>
    <m/>
    <m/>
    <m/>
    <m/>
    <n v="5"/>
    <m/>
    <m/>
    <m/>
    <n v="6"/>
    <m/>
    <m/>
    <m/>
    <m/>
    <n v="5"/>
    <s v="Libya43060"/>
    <x v="1"/>
    <x v="0"/>
    <n v="166"/>
    <x v="0"/>
    <n v="102"/>
    <x v="0"/>
    <n v="1"/>
    <n v="8"/>
    <n v="22"/>
    <n v="4"/>
    <n v="5.5"/>
  </r>
  <r>
    <x v="321"/>
    <x v="3"/>
    <x v="10"/>
    <x v="0"/>
    <m/>
    <m/>
    <m/>
    <n v="7"/>
    <m/>
    <m/>
    <m/>
    <m/>
    <n v="5"/>
    <m/>
    <m/>
    <m/>
    <n v="10"/>
    <m/>
    <m/>
    <n v="7"/>
    <m/>
    <s v="Fantasy43061"/>
    <x v="0"/>
    <x v="0"/>
    <n v="170"/>
    <x v="0"/>
    <n v="97"/>
    <x v="0"/>
    <n v="1"/>
    <n v="8"/>
    <n v="29"/>
    <n v="4"/>
    <n v="7.25"/>
  </r>
  <r>
    <x v="321"/>
    <x v="3"/>
    <x v="10"/>
    <x v="183"/>
    <m/>
    <n v="8"/>
    <m/>
    <m/>
    <m/>
    <m/>
    <n v="7"/>
    <m/>
    <m/>
    <m/>
    <n v="9"/>
    <m/>
    <m/>
    <n v="13"/>
    <m/>
    <n v="8"/>
    <m/>
    <s v="Andes43061"/>
    <x v="1"/>
    <x v="4"/>
    <n v="200"/>
    <x v="1"/>
    <n v="122"/>
    <x v="4"/>
    <n v="3"/>
    <n v="9"/>
    <n v="45"/>
    <n v="5"/>
    <n v="9"/>
  </r>
  <r>
    <x v="321"/>
    <x v="3"/>
    <x v="10"/>
    <x v="188"/>
    <m/>
    <m/>
    <n v="6"/>
    <m/>
    <m/>
    <m/>
    <m/>
    <n v="5"/>
    <m/>
    <m/>
    <m/>
    <n v="6"/>
    <m/>
    <m/>
    <m/>
    <m/>
    <n v="5"/>
    <s v="Libya43061"/>
    <x v="1"/>
    <x v="1"/>
    <n v="155"/>
    <x v="0"/>
    <n v="82"/>
    <x v="2"/>
    <n v="1"/>
    <n v="8"/>
    <n v="22"/>
    <n v="4"/>
    <n v="5.5"/>
  </r>
  <r>
    <x v="322"/>
    <x v="4"/>
    <x v="10"/>
    <x v="0"/>
    <m/>
    <n v="7"/>
    <m/>
    <m/>
    <m/>
    <m/>
    <n v="9"/>
    <m/>
    <m/>
    <m/>
    <n v="7"/>
    <m/>
    <n v="8"/>
    <m/>
    <n v="10"/>
    <m/>
    <m/>
    <s v="Fantasy43062"/>
    <x v="0"/>
    <x v="0"/>
    <n v="138"/>
    <x v="2"/>
    <n v="92"/>
    <x v="0"/>
    <n v="1"/>
    <n v="6"/>
    <n v="41"/>
    <n v="5"/>
    <n v="8.1999999999999993"/>
  </r>
  <r>
    <x v="322"/>
    <x v="4"/>
    <x v="10"/>
    <x v="183"/>
    <m/>
    <n v="8"/>
    <m/>
    <m/>
    <m/>
    <m/>
    <n v="7"/>
    <m/>
    <m/>
    <m/>
    <n v="9"/>
    <m/>
    <m/>
    <n v="13"/>
    <m/>
    <n v="8"/>
    <m/>
    <s v="Andes43062"/>
    <x v="1"/>
    <x v="1"/>
    <n v="126"/>
    <x v="2"/>
    <n v="76"/>
    <x v="2"/>
    <n v="3"/>
    <n v="9"/>
    <n v="45"/>
    <n v="5"/>
    <n v="9"/>
  </r>
  <r>
    <x v="322"/>
    <x v="4"/>
    <x v="10"/>
    <x v="190"/>
    <m/>
    <m/>
    <n v="7"/>
    <m/>
    <m/>
    <m/>
    <m/>
    <n v="6"/>
    <m/>
    <m/>
    <m/>
    <n v="4"/>
    <m/>
    <m/>
    <m/>
    <m/>
    <n v="8"/>
    <s v="Cebu43062"/>
    <x v="1"/>
    <x v="1"/>
    <n v="173"/>
    <x v="0"/>
    <n v="91"/>
    <x v="0"/>
    <n v="1"/>
    <n v="8"/>
    <n v="25"/>
    <n v="4"/>
    <n v="6.25"/>
  </r>
  <r>
    <x v="323"/>
    <x v="5"/>
    <x v="10"/>
    <x v="0"/>
    <m/>
    <n v="7"/>
    <m/>
    <m/>
    <m/>
    <m/>
    <n v="9"/>
    <m/>
    <m/>
    <m/>
    <n v="7"/>
    <m/>
    <n v="8"/>
    <m/>
    <n v="10"/>
    <m/>
    <m/>
    <s v="Fantasy43063"/>
    <x v="0"/>
    <x v="0"/>
    <n v="220"/>
    <x v="1"/>
    <n v="124"/>
    <x v="4"/>
    <n v="1"/>
    <n v="9"/>
    <n v="41"/>
    <n v="5"/>
    <n v="8.1999999999999993"/>
  </r>
  <r>
    <x v="324"/>
    <x v="5"/>
    <x v="11"/>
    <x v="191"/>
    <m/>
    <m/>
    <m/>
    <m/>
    <m/>
    <m/>
    <m/>
    <m/>
    <m/>
    <m/>
    <m/>
    <m/>
    <m/>
    <m/>
    <m/>
    <m/>
    <m/>
    <s v="43070"/>
    <x v="0"/>
    <x v="8"/>
    <m/>
    <x v="4"/>
    <m/>
    <x v="3"/>
    <m/>
    <m/>
    <n v="0"/>
    <n v="0"/>
    <e v="#DIV/0!"/>
  </r>
  <r>
    <x v="325"/>
    <x v="6"/>
    <x v="11"/>
    <x v="191"/>
    <m/>
    <m/>
    <m/>
    <m/>
    <m/>
    <m/>
    <m/>
    <m/>
    <m/>
    <m/>
    <m/>
    <m/>
    <m/>
    <m/>
    <m/>
    <m/>
    <m/>
    <s v="43071"/>
    <x v="0"/>
    <x v="8"/>
    <m/>
    <x v="4"/>
    <m/>
    <x v="3"/>
    <m/>
    <m/>
    <n v="0"/>
    <n v="0"/>
    <e v="#DIV/0!"/>
  </r>
  <r>
    <x v="326"/>
    <x v="0"/>
    <x v="11"/>
    <x v="191"/>
    <m/>
    <m/>
    <m/>
    <m/>
    <m/>
    <m/>
    <m/>
    <m/>
    <m/>
    <m/>
    <m/>
    <m/>
    <m/>
    <m/>
    <m/>
    <m/>
    <m/>
    <s v="43072"/>
    <x v="0"/>
    <x v="8"/>
    <m/>
    <x v="4"/>
    <m/>
    <x v="3"/>
    <m/>
    <m/>
    <n v="0"/>
    <n v="0"/>
    <e v="#DIV/0!"/>
  </r>
  <r>
    <x v="327"/>
    <x v="1"/>
    <x v="11"/>
    <x v="191"/>
    <m/>
    <m/>
    <m/>
    <m/>
    <m/>
    <m/>
    <m/>
    <m/>
    <m/>
    <m/>
    <m/>
    <m/>
    <m/>
    <m/>
    <m/>
    <m/>
    <m/>
    <s v="43073"/>
    <x v="0"/>
    <x v="8"/>
    <m/>
    <x v="4"/>
    <m/>
    <x v="3"/>
    <m/>
    <m/>
    <n v="0"/>
    <n v="0"/>
    <e v="#DIV/0!"/>
  </r>
  <r>
    <x v="328"/>
    <x v="2"/>
    <x v="11"/>
    <x v="191"/>
    <m/>
    <m/>
    <m/>
    <m/>
    <m/>
    <m/>
    <m/>
    <m/>
    <m/>
    <m/>
    <m/>
    <m/>
    <m/>
    <m/>
    <m/>
    <m/>
    <m/>
    <s v="43074"/>
    <x v="0"/>
    <x v="8"/>
    <m/>
    <x v="4"/>
    <m/>
    <x v="3"/>
    <m/>
    <m/>
    <n v="0"/>
    <n v="0"/>
    <e v="#DIV/0!"/>
  </r>
  <r>
    <x v="329"/>
    <x v="3"/>
    <x v="11"/>
    <x v="191"/>
    <m/>
    <m/>
    <m/>
    <m/>
    <m/>
    <m/>
    <m/>
    <m/>
    <m/>
    <m/>
    <m/>
    <m/>
    <m/>
    <m/>
    <m/>
    <m/>
    <m/>
    <s v="43075"/>
    <x v="0"/>
    <x v="8"/>
    <m/>
    <x v="4"/>
    <m/>
    <x v="3"/>
    <m/>
    <m/>
    <n v="0"/>
    <n v="0"/>
    <e v="#DIV/0!"/>
  </r>
  <r>
    <x v="330"/>
    <x v="4"/>
    <x v="11"/>
    <x v="191"/>
    <m/>
    <m/>
    <m/>
    <m/>
    <m/>
    <m/>
    <m/>
    <m/>
    <m/>
    <m/>
    <m/>
    <m/>
    <m/>
    <m/>
    <m/>
    <m/>
    <m/>
    <s v="43076"/>
    <x v="0"/>
    <x v="8"/>
    <m/>
    <x v="4"/>
    <m/>
    <x v="3"/>
    <m/>
    <m/>
    <n v="0"/>
    <n v="0"/>
    <e v="#DIV/0!"/>
  </r>
  <r>
    <x v="331"/>
    <x v="5"/>
    <x v="11"/>
    <x v="191"/>
    <m/>
    <m/>
    <m/>
    <m/>
    <m/>
    <m/>
    <m/>
    <m/>
    <m/>
    <m/>
    <m/>
    <m/>
    <m/>
    <m/>
    <m/>
    <m/>
    <m/>
    <s v="43077"/>
    <x v="0"/>
    <x v="8"/>
    <m/>
    <x v="4"/>
    <m/>
    <x v="3"/>
    <m/>
    <m/>
    <n v="0"/>
    <n v="0"/>
    <e v="#DIV/0!"/>
  </r>
  <r>
    <x v="332"/>
    <x v="6"/>
    <x v="11"/>
    <x v="191"/>
    <m/>
    <m/>
    <m/>
    <m/>
    <m/>
    <m/>
    <m/>
    <m/>
    <m/>
    <m/>
    <m/>
    <m/>
    <m/>
    <m/>
    <m/>
    <m/>
    <m/>
    <s v="43078"/>
    <x v="0"/>
    <x v="8"/>
    <m/>
    <x v="4"/>
    <m/>
    <x v="3"/>
    <m/>
    <m/>
    <n v="0"/>
    <n v="0"/>
    <e v="#DIV/0!"/>
  </r>
  <r>
    <x v="333"/>
    <x v="0"/>
    <x v="11"/>
    <x v="191"/>
    <m/>
    <m/>
    <m/>
    <m/>
    <m/>
    <m/>
    <m/>
    <m/>
    <m/>
    <m/>
    <m/>
    <m/>
    <m/>
    <m/>
    <m/>
    <m/>
    <m/>
    <s v="43079"/>
    <x v="0"/>
    <x v="8"/>
    <m/>
    <x v="4"/>
    <m/>
    <x v="3"/>
    <m/>
    <m/>
    <n v="0"/>
    <n v="0"/>
    <e v="#DIV/0!"/>
  </r>
  <r>
    <x v="334"/>
    <x v="1"/>
    <x v="11"/>
    <x v="191"/>
    <m/>
    <m/>
    <m/>
    <m/>
    <m/>
    <m/>
    <m/>
    <m/>
    <m/>
    <m/>
    <m/>
    <m/>
    <m/>
    <m/>
    <m/>
    <m/>
    <m/>
    <s v="43080"/>
    <x v="0"/>
    <x v="8"/>
    <m/>
    <x v="4"/>
    <m/>
    <x v="3"/>
    <m/>
    <m/>
    <n v="0"/>
    <n v="0"/>
    <e v="#DIV/0!"/>
  </r>
  <r>
    <x v="335"/>
    <x v="2"/>
    <x v="11"/>
    <x v="191"/>
    <m/>
    <m/>
    <m/>
    <m/>
    <m/>
    <m/>
    <m/>
    <m/>
    <m/>
    <m/>
    <m/>
    <m/>
    <m/>
    <m/>
    <m/>
    <m/>
    <m/>
    <s v="43081"/>
    <x v="0"/>
    <x v="8"/>
    <m/>
    <x v="4"/>
    <m/>
    <x v="3"/>
    <m/>
    <m/>
    <n v="0"/>
    <n v="0"/>
    <e v="#DIV/0!"/>
  </r>
  <r>
    <x v="336"/>
    <x v="3"/>
    <x v="11"/>
    <x v="191"/>
    <m/>
    <m/>
    <m/>
    <m/>
    <m/>
    <m/>
    <m/>
    <m/>
    <m/>
    <m/>
    <m/>
    <m/>
    <m/>
    <m/>
    <m/>
    <m/>
    <m/>
    <s v="43082"/>
    <x v="0"/>
    <x v="8"/>
    <m/>
    <x v="4"/>
    <m/>
    <x v="3"/>
    <m/>
    <m/>
    <n v="0"/>
    <n v="0"/>
    <e v="#DIV/0!"/>
  </r>
  <r>
    <x v="337"/>
    <x v="4"/>
    <x v="11"/>
    <x v="191"/>
    <m/>
    <m/>
    <m/>
    <m/>
    <m/>
    <m/>
    <m/>
    <m/>
    <m/>
    <m/>
    <m/>
    <m/>
    <m/>
    <m/>
    <m/>
    <m/>
    <m/>
    <s v="43083"/>
    <x v="0"/>
    <x v="8"/>
    <m/>
    <x v="4"/>
    <m/>
    <x v="3"/>
    <m/>
    <m/>
    <n v="0"/>
    <n v="0"/>
    <e v="#DIV/0!"/>
  </r>
  <r>
    <x v="338"/>
    <x v="5"/>
    <x v="11"/>
    <x v="191"/>
    <m/>
    <m/>
    <m/>
    <m/>
    <m/>
    <m/>
    <m/>
    <m/>
    <m/>
    <m/>
    <m/>
    <m/>
    <m/>
    <m/>
    <m/>
    <m/>
    <m/>
    <s v="43084"/>
    <x v="0"/>
    <x v="8"/>
    <m/>
    <x v="4"/>
    <m/>
    <x v="3"/>
    <m/>
    <m/>
    <n v="0"/>
    <n v="0"/>
    <e v="#DIV/0!"/>
  </r>
  <r>
    <x v="339"/>
    <x v="6"/>
    <x v="11"/>
    <x v="191"/>
    <m/>
    <m/>
    <m/>
    <m/>
    <m/>
    <m/>
    <m/>
    <m/>
    <m/>
    <m/>
    <m/>
    <m/>
    <m/>
    <m/>
    <m/>
    <m/>
    <m/>
    <s v="43085"/>
    <x v="0"/>
    <x v="8"/>
    <m/>
    <x v="4"/>
    <m/>
    <x v="3"/>
    <m/>
    <m/>
    <n v="0"/>
    <n v="0"/>
    <e v="#DIV/0!"/>
  </r>
  <r>
    <x v="340"/>
    <x v="0"/>
    <x v="11"/>
    <x v="191"/>
    <m/>
    <m/>
    <m/>
    <m/>
    <m/>
    <m/>
    <m/>
    <m/>
    <m/>
    <m/>
    <m/>
    <m/>
    <m/>
    <m/>
    <m/>
    <m/>
    <m/>
    <s v="43086"/>
    <x v="0"/>
    <x v="8"/>
    <m/>
    <x v="4"/>
    <m/>
    <x v="3"/>
    <m/>
    <m/>
    <n v="0"/>
    <n v="0"/>
    <e v="#DIV/0!"/>
  </r>
  <r>
    <x v="341"/>
    <x v="1"/>
    <x v="11"/>
    <x v="191"/>
    <m/>
    <m/>
    <m/>
    <m/>
    <m/>
    <m/>
    <m/>
    <m/>
    <m/>
    <m/>
    <m/>
    <m/>
    <m/>
    <m/>
    <m/>
    <m/>
    <m/>
    <s v="43087"/>
    <x v="0"/>
    <x v="8"/>
    <m/>
    <x v="4"/>
    <m/>
    <x v="3"/>
    <m/>
    <m/>
    <n v="0"/>
    <n v="0"/>
    <e v="#DIV/0!"/>
  </r>
  <r>
    <x v="342"/>
    <x v="2"/>
    <x v="11"/>
    <x v="191"/>
    <m/>
    <m/>
    <m/>
    <m/>
    <m/>
    <m/>
    <m/>
    <m/>
    <m/>
    <m/>
    <m/>
    <m/>
    <m/>
    <m/>
    <m/>
    <m/>
    <m/>
    <s v="43088"/>
    <x v="0"/>
    <x v="8"/>
    <m/>
    <x v="4"/>
    <m/>
    <x v="3"/>
    <m/>
    <m/>
    <n v="0"/>
    <n v="0"/>
    <e v="#DIV/0!"/>
  </r>
  <r>
    <x v="343"/>
    <x v="3"/>
    <x v="11"/>
    <x v="191"/>
    <m/>
    <m/>
    <m/>
    <m/>
    <m/>
    <m/>
    <m/>
    <m/>
    <m/>
    <m/>
    <m/>
    <m/>
    <m/>
    <m/>
    <m/>
    <m/>
    <m/>
    <s v="43089"/>
    <x v="0"/>
    <x v="8"/>
    <m/>
    <x v="4"/>
    <m/>
    <x v="3"/>
    <m/>
    <m/>
    <n v="0"/>
    <n v="0"/>
    <e v="#DIV/0!"/>
  </r>
  <r>
    <x v="344"/>
    <x v="4"/>
    <x v="11"/>
    <x v="191"/>
    <m/>
    <m/>
    <m/>
    <m/>
    <m/>
    <m/>
    <m/>
    <m/>
    <m/>
    <m/>
    <m/>
    <m/>
    <m/>
    <m/>
    <m/>
    <m/>
    <m/>
    <s v="43090"/>
    <x v="0"/>
    <x v="8"/>
    <m/>
    <x v="4"/>
    <m/>
    <x v="3"/>
    <m/>
    <m/>
    <n v="0"/>
    <n v="0"/>
    <e v="#DIV/0!"/>
  </r>
  <r>
    <x v="345"/>
    <x v="5"/>
    <x v="11"/>
    <x v="191"/>
    <m/>
    <m/>
    <m/>
    <m/>
    <m/>
    <m/>
    <m/>
    <m/>
    <m/>
    <m/>
    <m/>
    <m/>
    <m/>
    <m/>
    <m/>
    <m/>
    <m/>
    <s v="43091"/>
    <x v="0"/>
    <x v="8"/>
    <m/>
    <x v="4"/>
    <m/>
    <x v="3"/>
    <m/>
    <m/>
    <n v="0"/>
    <n v="0"/>
    <e v="#DIV/0!"/>
  </r>
  <r>
    <x v="346"/>
    <x v="6"/>
    <x v="11"/>
    <x v="191"/>
    <m/>
    <m/>
    <m/>
    <m/>
    <m/>
    <m/>
    <m/>
    <m/>
    <m/>
    <m/>
    <m/>
    <m/>
    <m/>
    <m/>
    <m/>
    <m/>
    <m/>
    <s v="43092"/>
    <x v="0"/>
    <x v="8"/>
    <m/>
    <x v="4"/>
    <m/>
    <x v="3"/>
    <m/>
    <m/>
    <n v="0"/>
    <n v="0"/>
    <e v="#DIV/0!"/>
  </r>
  <r>
    <x v="347"/>
    <x v="0"/>
    <x v="11"/>
    <x v="191"/>
    <m/>
    <m/>
    <m/>
    <m/>
    <m/>
    <m/>
    <m/>
    <m/>
    <m/>
    <m/>
    <m/>
    <m/>
    <m/>
    <m/>
    <m/>
    <m/>
    <m/>
    <s v="43093"/>
    <x v="0"/>
    <x v="8"/>
    <m/>
    <x v="4"/>
    <m/>
    <x v="3"/>
    <m/>
    <m/>
    <n v="0"/>
    <n v="0"/>
    <e v="#DIV/0!"/>
  </r>
  <r>
    <x v="348"/>
    <x v="1"/>
    <x v="11"/>
    <x v="191"/>
    <m/>
    <m/>
    <m/>
    <m/>
    <m/>
    <m/>
    <m/>
    <m/>
    <m/>
    <m/>
    <m/>
    <m/>
    <m/>
    <m/>
    <m/>
    <m/>
    <m/>
    <s v="43094"/>
    <x v="0"/>
    <x v="8"/>
    <m/>
    <x v="4"/>
    <m/>
    <x v="3"/>
    <m/>
    <m/>
    <n v="0"/>
    <n v="0"/>
    <e v="#DIV/0!"/>
  </r>
  <r>
    <x v="349"/>
    <x v="2"/>
    <x v="11"/>
    <x v="191"/>
    <m/>
    <m/>
    <m/>
    <m/>
    <m/>
    <m/>
    <m/>
    <m/>
    <m/>
    <m/>
    <m/>
    <m/>
    <m/>
    <m/>
    <m/>
    <m/>
    <m/>
    <s v="43095"/>
    <x v="0"/>
    <x v="8"/>
    <m/>
    <x v="4"/>
    <m/>
    <x v="3"/>
    <m/>
    <m/>
    <n v="0"/>
    <n v="0"/>
    <e v="#DIV/0!"/>
  </r>
  <r>
    <x v="350"/>
    <x v="3"/>
    <x v="11"/>
    <x v="191"/>
    <m/>
    <m/>
    <m/>
    <m/>
    <m/>
    <m/>
    <m/>
    <m/>
    <m/>
    <m/>
    <m/>
    <m/>
    <m/>
    <m/>
    <m/>
    <m/>
    <m/>
    <s v="43096"/>
    <x v="0"/>
    <x v="8"/>
    <m/>
    <x v="4"/>
    <m/>
    <x v="3"/>
    <m/>
    <m/>
    <n v="0"/>
    <n v="0"/>
    <e v="#DIV/0!"/>
  </r>
  <r>
    <x v="351"/>
    <x v="4"/>
    <x v="11"/>
    <x v="191"/>
    <m/>
    <m/>
    <m/>
    <m/>
    <m/>
    <m/>
    <m/>
    <m/>
    <m/>
    <m/>
    <m/>
    <m/>
    <m/>
    <m/>
    <m/>
    <m/>
    <m/>
    <s v="43097"/>
    <x v="0"/>
    <x v="8"/>
    <m/>
    <x v="4"/>
    <m/>
    <x v="3"/>
    <m/>
    <m/>
    <n v="0"/>
    <n v="0"/>
    <e v="#DIV/0!"/>
  </r>
  <r>
    <x v="352"/>
    <x v="5"/>
    <x v="11"/>
    <x v="191"/>
    <m/>
    <m/>
    <m/>
    <m/>
    <m/>
    <m/>
    <m/>
    <m/>
    <m/>
    <m/>
    <m/>
    <m/>
    <m/>
    <m/>
    <m/>
    <m/>
    <m/>
    <s v="43098"/>
    <x v="0"/>
    <x v="8"/>
    <m/>
    <x v="4"/>
    <m/>
    <x v="3"/>
    <m/>
    <m/>
    <n v="0"/>
    <n v="0"/>
    <e v="#DIV/0!"/>
  </r>
  <r>
    <x v="353"/>
    <x v="6"/>
    <x v="11"/>
    <x v="191"/>
    <m/>
    <m/>
    <m/>
    <m/>
    <m/>
    <m/>
    <m/>
    <m/>
    <m/>
    <m/>
    <m/>
    <m/>
    <m/>
    <m/>
    <m/>
    <m/>
    <m/>
    <s v="43099"/>
    <x v="0"/>
    <x v="8"/>
    <m/>
    <x v="4"/>
    <m/>
    <x v="3"/>
    <m/>
    <m/>
    <n v="0"/>
    <n v="0"/>
    <e v="#DIV/0!"/>
  </r>
  <r>
    <x v="354"/>
    <x v="0"/>
    <x v="11"/>
    <x v="191"/>
    <m/>
    <m/>
    <m/>
    <m/>
    <m/>
    <m/>
    <m/>
    <m/>
    <m/>
    <m/>
    <m/>
    <m/>
    <m/>
    <m/>
    <m/>
    <m/>
    <m/>
    <s v="43100"/>
    <x v="0"/>
    <x v="8"/>
    <m/>
    <x v="4"/>
    <m/>
    <x v="3"/>
    <m/>
    <m/>
    <n v="0"/>
    <n v="0"/>
    <e v="#DIV/0!"/>
  </r>
  <r>
    <x v="323"/>
    <x v="5"/>
    <x v="10"/>
    <x v="190"/>
    <m/>
    <m/>
    <n v="7"/>
    <m/>
    <m/>
    <m/>
    <m/>
    <n v="6"/>
    <m/>
    <m/>
    <m/>
    <n v="4"/>
    <m/>
    <m/>
    <m/>
    <m/>
    <n v="8"/>
    <s v="Cebu43063"/>
    <x v="1"/>
    <x v="0"/>
    <n v="177"/>
    <x v="3"/>
    <n v="101"/>
    <x v="0"/>
    <n v="1"/>
    <n v="8"/>
    <n v="25"/>
    <n v="4"/>
    <n v="6.25"/>
  </r>
  <r>
    <x v="355"/>
    <x v="6"/>
    <x v="10"/>
    <x v="192"/>
    <m/>
    <n v="6"/>
    <m/>
    <m/>
    <m/>
    <m/>
    <n v="10"/>
    <m/>
    <m/>
    <m/>
    <n v="8"/>
    <m/>
    <m/>
    <n v="8"/>
    <m/>
    <n v="3"/>
    <m/>
    <s v="San Francisco43064"/>
    <x v="0"/>
    <x v="0"/>
    <n v="235"/>
    <x v="1"/>
    <n v="134"/>
    <x v="4"/>
    <n v="2"/>
    <n v="8"/>
    <n v="35"/>
    <n v="5"/>
    <n v="7"/>
  </r>
  <r>
    <x v="355"/>
    <x v="6"/>
    <x v="10"/>
    <x v="190"/>
    <m/>
    <m/>
    <n v="7"/>
    <m/>
    <m/>
    <m/>
    <m/>
    <n v="6"/>
    <m/>
    <m/>
    <m/>
    <n v="4"/>
    <m/>
    <m/>
    <m/>
    <m/>
    <n v="8"/>
    <s v="Cebu43064"/>
    <x v="1"/>
    <x v="4"/>
    <n v="183"/>
    <x v="3"/>
    <n v="102"/>
    <x v="0"/>
    <n v="1"/>
    <n v="8"/>
    <n v="25"/>
    <n v="4"/>
    <n v="6.25"/>
  </r>
  <r>
    <x v="356"/>
    <x v="0"/>
    <x v="10"/>
    <x v="0"/>
    <m/>
    <m/>
    <m/>
    <n v="12"/>
    <m/>
    <m/>
    <n v="7"/>
    <m/>
    <m/>
    <n v="4"/>
    <m/>
    <m/>
    <n v="6"/>
    <m/>
    <n v="6"/>
    <m/>
    <m/>
    <s v="Fantasy43065"/>
    <x v="0"/>
    <x v="5"/>
    <n v="185"/>
    <x v="3"/>
    <n v="106"/>
    <x v="1"/>
    <n v="1"/>
    <n v="9"/>
    <n v="35"/>
    <n v="5"/>
    <n v="7"/>
  </r>
  <r>
    <x v="356"/>
    <x v="0"/>
    <x v="10"/>
    <x v="190"/>
    <m/>
    <m/>
    <n v="7"/>
    <m/>
    <m/>
    <m/>
    <m/>
    <n v="6"/>
    <m/>
    <m/>
    <m/>
    <n v="4"/>
    <m/>
    <m/>
    <m/>
    <m/>
    <n v="8"/>
    <s v="Cebu43065"/>
    <x v="1"/>
    <x v="3"/>
    <n v="33"/>
    <x v="4"/>
    <n v="29"/>
    <x v="3"/>
    <n v="1"/>
    <n v="8"/>
    <n v="25"/>
    <n v="4"/>
    <n v="6.25"/>
  </r>
  <r>
    <x v="357"/>
    <x v="1"/>
    <x v="10"/>
    <x v="0"/>
    <m/>
    <m/>
    <m/>
    <n v="3"/>
    <m/>
    <m/>
    <m/>
    <m/>
    <n v="5"/>
    <m/>
    <m/>
    <n v="13"/>
    <m/>
    <m/>
    <n v="7"/>
    <m/>
    <n v="3"/>
    <s v="Fantasy43066"/>
    <x v="0"/>
    <x v="0"/>
    <n v="146"/>
    <x v="2"/>
    <n v="79"/>
    <x v="2"/>
    <n v="1"/>
    <n v="8"/>
    <n v="31"/>
    <n v="5"/>
    <n v="6.2"/>
  </r>
  <r>
    <x v="357"/>
    <x v="1"/>
    <x v="10"/>
    <x v="193"/>
    <m/>
    <m/>
    <n v="11"/>
    <m/>
    <m/>
    <m/>
    <m/>
    <n v="4"/>
    <m/>
    <m/>
    <n v="9"/>
    <m/>
    <m/>
    <n v="11"/>
    <m/>
    <n v="6"/>
    <m/>
    <s v="Lesotho43066"/>
    <x v="1"/>
    <x v="1"/>
    <n v="137"/>
    <x v="2"/>
    <n v="76"/>
    <x v="2"/>
    <n v="1"/>
    <n v="8"/>
    <n v="41"/>
    <n v="5"/>
    <n v="8.1999999999999993"/>
  </r>
  <r>
    <x v="358"/>
    <x v="2"/>
    <x v="10"/>
    <x v="0"/>
    <m/>
    <n v="6"/>
    <m/>
    <m/>
    <m/>
    <m/>
    <n v="8"/>
    <m/>
    <m/>
    <m/>
    <n v="8"/>
    <m/>
    <n v="11"/>
    <m/>
    <n v="12"/>
    <m/>
    <m/>
    <s v="Fantasy43067"/>
    <x v="0"/>
    <x v="1"/>
    <n v="100"/>
    <x v="5"/>
    <n v="57"/>
    <x v="3"/>
    <n v="1"/>
    <n v="7"/>
    <n v="45"/>
    <n v="5"/>
    <n v="9"/>
  </r>
  <r>
    <x v="358"/>
    <x v="2"/>
    <x v="10"/>
    <x v="193"/>
    <m/>
    <m/>
    <n v="11"/>
    <m/>
    <m/>
    <m/>
    <m/>
    <n v="4"/>
    <m/>
    <m/>
    <n v="9"/>
    <m/>
    <m/>
    <n v="11"/>
    <m/>
    <n v="6"/>
    <m/>
    <s v="Lesotho43067"/>
    <x v="1"/>
    <x v="0"/>
    <n v="154"/>
    <x v="0"/>
    <n v="81"/>
    <x v="2"/>
    <n v="1"/>
    <n v="8"/>
    <n v="41"/>
    <n v="5"/>
    <n v="8.1999999999999993"/>
  </r>
  <r>
    <x v="359"/>
    <x v="3"/>
    <x v="10"/>
    <x v="194"/>
    <m/>
    <m/>
    <m/>
    <n v="6"/>
    <m/>
    <m/>
    <n v="4"/>
    <m/>
    <m/>
    <m/>
    <m/>
    <n v="6"/>
    <m/>
    <m/>
    <n v="6"/>
    <m/>
    <n v="1"/>
    <s v="Villalba43068"/>
    <x v="0"/>
    <x v="4"/>
    <n v="201"/>
    <x v="1"/>
    <n v="118"/>
    <x v="1"/>
    <n v="2"/>
    <n v="7"/>
    <n v="23"/>
    <n v="5"/>
    <n v="4.5999999999999996"/>
  </r>
  <r>
    <x v="359"/>
    <x v="3"/>
    <x v="10"/>
    <x v="193"/>
    <m/>
    <m/>
    <n v="11"/>
    <m/>
    <m/>
    <m/>
    <m/>
    <n v="4"/>
    <m/>
    <m/>
    <n v="9"/>
    <m/>
    <m/>
    <n v="11"/>
    <m/>
    <n v="6"/>
    <m/>
    <s v="Lesotho43068"/>
    <x v="1"/>
    <x v="4"/>
    <n v="155"/>
    <x v="0"/>
    <n v="90"/>
    <x v="2"/>
    <n v="1"/>
    <n v="8"/>
    <n v="41"/>
    <n v="5"/>
    <n v="8.1999999999999993"/>
  </r>
  <r>
    <x v="360"/>
    <x v="4"/>
    <x v="10"/>
    <x v="0"/>
    <m/>
    <n v="3"/>
    <m/>
    <m/>
    <m/>
    <m/>
    <n v="7"/>
    <m/>
    <m/>
    <m/>
    <m/>
    <n v="8"/>
    <m/>
    <m/>
    <n v="4"/>
    <m/>
    <n v="4"/>
    <s v="Fantasy43069"/>
    <x v="0"/>
    <x v="4"/>
    <n v="194"/>
    <x v="3"/>
    <n v="117"/>
    <x v="1"/>
    <n v="1"/>
    <n v="9"/>
    <n v="26"/>
    <n v="5"/>
    <n v="5.2"/>
  </r>
  <r>
    <x v="360"/>
    <x v="5"/>
    <x v="10"/>
    <x v="193"/>
    <m/>
    <m/>
    <n v="11"/>
    <m/>
    <m/>
    <m/>
    <m/>
    <n v="4"/>
    <m/>
    <m/>
    <n v="9"/>
    <m/>
    <m/>
    <n v="11"/>
    <m/>
    <n v="6"/>
    <m/>
    <s v="Lesotho43069"/>
    <x v="1"/>
    <x v="4"/>
    <n v="172"/>
    <x v="0"/>
    <n v="92"/>
    <x v="0"/>
    <n v="1"/>
    <n v="8"/>
    <n v="41"/>
    <n v="5"/>
    <n v="8.1999999999999993"/>
  </r>
  <r>
    <x v="324"/>
    <x v="4"/>
    <x v="11"/>
    <x v="193"/>
    <m/>
    <m/>
    <n v="11"/>
    <m/>
    <m/>
    <m/>
    <m/>
    <n v="4"/>
    <m/>
    <m/>
    <n v="9"/>
    <m/>
    <m/>
    <n v="11"/>
    <m/>
    <n v="6"/>
    <m/>
    <s v="Lesotho43070"/>
    <x v="1"/>
    <x v="1"/>
    <n v="175"/>
    <x v="3"/>
    <n v="92"/>
    <x v="0"/>
    <n v="1"/>
    <n v="8"/>
    <n v="41"/>
    <n v="5"/>
    <n v="8.1999999999999993"/>
  </r>
  <r>
    <x v="361"/>
    <x v="7"/>
    <x v="12"/>
    <x v="191"/>
    <m/>
    <m/>
    <m/>
    <m/>
    <m/>
    <m/>
    <m/>
    <m/>
    <m/>
    <m/>
    <m/>
    <m/>
    <m/>
    <m/>
    <m/>
    <m/>
    <m/>
    <m/>
    <x v="3"/>
    <x v="8"/>
    <m/>
    <x v="7"/>
    <m/>
    <x v="7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4:B16" firstHeaderRow="1" firstDataRow="1" firstDataCol="1" rowPageCount="2" colPageCount="1"/>
  <pivotFields count="33">
    <pivotField axis="axisPage" showAll="0">
      <items count="3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m="1" x="3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m="1" x="362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55"/>
        <item x="356"/>
        <item x="357"/>
        <item x="358"/>
        <item x="359"/>
        <item x="360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61"/>
        <item t="default"/>
      </items>
    </pivotField>
    <pivotField showAll="0"/>
    <pivotField axis="axisRow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">
        <item x="0"/>
        <item x="1"/>
        <item m="1" x="5"/>
        <item h="1" x="2"/>
        <item h="1" x="3"/>
        <item h="1" m="1"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</pivotFields>
  <rowFields count="1">
    <field x="2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pageFields count="2">
    <pageField fld="22" hier="-1"/>
    <pageField fld="0" hier="-1"/>
  </pageFields>
  <dataFields count="1">
    <dataField name="Somme de Teams" fld="30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grandTotalCaption="TOTAL" updatedVersion="3" minRefreshableVersion="3" showCalcMbrs="0" useAutoFormatting="1" itemPrintTitles="1" createdVersion="3" indent="0" compact="0" compactData="0" multipleFieldFilters="0">
  <location ref="A5:T23" firstHeaderRow="1" firstDataRow="2" firstDataCol="2" rowPageCount="1" colPageCount="1"/>
  <pivotFields count="33">
    <pivotField compact="0" outline="0" showAll="0"/>
    <pivotField axis="axisRow" compact="0" outline="0" showAll="0">
      <items count="9">
        <item x="1"/>
        <item x="2"/>
        <item x="3"/>
        <item x="4"/>
        <item x="5"/>
        <item x="6"/>
        <item x="0"/>
        <item h="1" x="7"/>
        <item t="default"/>
      </items>
    </pivotField>
    <pivotField axis="axisPage" compact="0" outline="0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Row" compact="0" outline="0" multipleItemSelectionAllowed="1" showAll="0">
      <items count="7">
        <item x="0"/>
        <item x="1"/>
        <item h="1" m="1" x="5"/>
        <item h="1" x="2"/>
        <item h="1" x="3"/>
        <item h="1"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</pivotFields>
  <rowFields count="2">
    <field x="22"/>
    <field x="1"/>
  </rowFields>
  <rowItems count="17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 t="grand">
      <x/>
    </i>
  </rowItems>
  <colFields count="1">
    <field x="-2"/>
  </colFields>
  <colItems count="1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</colItems>
  <pageFields count="1">
    <pageField fld="2" hier="-1"/>
  </pageFields>
  <dataFields count="18">
    <dataField name="8 h" fld="4" subtotal="average" baseField="0" baseItem="0" numFmtId="4"/>
    <dataField name="9 h" fld="5" subtotal="average" baseField="0" baseItem="0"/>
    <dataField name="10 h" fld="6" subtotal="average" baseField="0" baseItem="0"/>
    <dataField name="11 h" fld="7" subtotal="average" baseField="0" baseItem="0"/>
    <dataField name="12 h" fld="8" subtotal="average" baseField="0" baseItem="0"/>
    <dataField name="13 h" fld="9" subtotal="average" baseField="0" baseItem="0"/>
    <dataField name="14 h" fld="10" subtotal="average" baseField="0" baseItem="0"/>
    <dataField name="15 h" fld="11" subtotal="average" baseField="0" baseItem="0"/>
    <dataField name="16 h" fld="12" subtotal="average" baseField="0" baseItem="0"/>
    <dataField name="17 h" fld="13" subtotal="average" baseField="0" baseItem="0"/>
    <dataField name="18 h" fld="14" subtotal="average" baseField="0" baseItem="0"/>
    <dataField name="19 h" fld="15" subtotal="average" baseField="0" baseItem="0"/>
    <dataField name="20 h" fld="16" subtotal="average" baseField="0" baseItem="0"/>
    <dataField name="21 h" fld="17" subtotal="average" baseField="0" baseItem="0"/>
    <dataField name="22 h" fld="18" subtotal="average" baseField="0" baseItem="0"/>
    <dataField name="23 h" fld="19" subtotal="average" baseField="0" baseItem="0"/>
    <dataField name="24 h" fld="20" subtotal="average" baseField="0" baseItem="0"/>
    <dataField name="Numbers of teams" fld="30" baseField="0" baseItem="0" numFmtId="3"/>
  </dataFields>
  <formats count="203">
    <format dxfId="221">
      <pivotArea collapsedLevelsAreSubtotals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222">
      <pivotArea grandRow="1" outline="0" collapsedLevelsAreSubtotals="1" fieldPosition="0"/>
    </format>
    <format dxfId="223">
      <pivotArea collapsedLevelsAreSubtotals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224">
      <pivotArea outline="0" fieldPosition="0">
        <references count="1">
          <reference field="4294967294" count="1">
            <x v="17"/>
          </reference>
        </references>
      </pivotArea>
    </format>
    <format dxfId="225">
      <pivotArea outline="0" collapsedLevelsAreSubtotals="1" fieldPosition="0"/>
    </format>
    <format dxfId="226">
      <pivotArea field="1" grandRow="1" outline="0" collapsedLevelsAreSubtotals="1" axis="axisRow" fieldPosition="1">
        <references count="1">
          <reference field="4294967294" count="1" selected="0">
            <x v="0"/>
          </reference>
        </references>
      </pivotArea>
    </format>
    <format dxfId="227">
      <pivotArea field="1" grandRow="1" outline="0" collapsedLevelsAreSubtotals="1" axis="axisRow" fieldPosition="1">
        <references count="1">
          <reference field="4294967294" count="1" selected="0">
            <x v="0"/>
          </reference>
        </references>
      </pivotArea>
    </format>
    <format dxfId="228">
      <pivotArea field="1" grandRow="1" outline="0" collapsedLevelsAreSubtotals="1" axis="axisRow" fieldPosition="1">
        <references count="1">
          <reference field="4294967294" count="2" selected="0">
            <x v="4"/>
            <x v="5"/>
          </reference>
        </references>
      </pivotArea>
    </format>
    <format dxfId="229">
      <pivotArea field="1" grandRow="1" outline="0" collapsedLevelsAreSubtotals="1" axis="axisRow" fieldPosition="1">
        <references count="1">
          <reference field="4294967294" count="1" selected="0">
            <x v="9"/>
          </reference>
        </references>
      </pivotArea>
    </format>
    <format dxfId="230">
      <pivotArea field="1" grandRow="1" outline="0" collapsedLevelsAreSubtotals="1" axis="axisRow" fieldPosition="1">
        <references count="1">
          <reference field="4294967294" count="1" selected="0">
            <x v="16"/>
          </reference>
        </references>
      </pivotArea>
    </format>
    <format dxfId="231">
      <pivotArea field="1" grandRow="1" outline="0" collapsedLevelsAreSubtotals="1" axis="axisRow" fieldPosition="1">
        <references count="1">
          <reference field="4294967294" count="1" selected="0">
            <x v="3"/>
          </reference>
        </references>
      </pivotArea>
    </format>
    <format dxfId="232">
      <pivotArea field="1" grandRow="1" outline="0" collapsedLevelsAreSubtotals="1" axis="axisRow" fieldPosition="1">
        <references count="1">
          <reference field="4294967294" count="1" selected="0">
            <x v="6"/>
          </reference>
        </references>
      </pivotArea>
    </format>
    <format dxfId="233">
      <pivotArea field="1" grandRow="1" outline="0" collapsedLevelsAreSubtotals="1" axis="axisRow" fieldPosition="1">
        <references count="1">
          <reference field="4294967294" count="1" selected="0">
            <x v="8"/>
          </reference>
        </references>
      </pivotArea>
    </format>
    <format dxfId="234">
      <pivotArea outline="0" collapsedLevelsAreSubtotals="1" fieldPosition="0">
        <references count="2">
          <reference field="4294967294" count="1" selected="0">
            <x v="0"/>
          </reference>
          <reference field="1" count="2" selected="0">
            <x v="0"/>
            <x v="1"/>
          </reference>
        </references>
      </pivotArea>
    </format>
    <format dxfId="235">
      <pivotArea outline="0" collapsedLevelsAreSubtotals="1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format>
    <format dxfId="236">
      <pivotArea outline="0" collapsedLevelsAreSubtotals="1" fieldPosition="0">
        <references count="2">
          <reference field="4294967294" count="1" selected="0">
            <x v="3"/>
          </reference>
          <reference field="1" count="1" selected="0">
            <x v="0"/>
          </reference>
        </references>
      </pivotArea>
    </format>
    <format dxfId="237">
      <pivotArea outline="0" collapsedLevelsAreSubtotals="1" fieldPosition="0">
        <references count="2">
          <reference field="4294967294" count="1" selected="0">
            <x v="3"/>
          </reference>
          <reference field="1" count="2" selected="0">
            <x v="5"/>
            <x v="6"/>
          </reference>
        </references>
      </pivotArea>
    </format>
    <format dxfId="238">
      <pivotArea outline="0" collapsedLevelsAreSubtotals="1" fieldPosition="0">
        <references count="2">
          <reference field="4294967294" count="1" selected="0">
            <x v="4"/>
          </reference>
          <reference field="1" count="1" selected="0">
            <x v="1"/>
          </reference>
        </references>
      </pivotArea>
    </format>
    <format dxfId="239">
      <pivotArea outline="0" collapsedLevelsAreSubtotals="1" fieldPosition="0">
        <references count="2">
          <reference field="4294967294" count="1" selected="0">
            <x v="6"/>
          </reference>
          <reference field="1" count="6" selected="0">
            <x v="1"/>
            <x v="2"/>
            <x v="3"/>
            <x v="4"/>
            <x v="5"/>
            <x v="6"/>
          </reference>
        </references>
      </pivotArea>
    </format>
    <format dxfId="240">
      <pivotArea field="1" grandRow="1" outline="0" collapsedLevelsAreSubtotals="1" axis="axisRow" fieldPosition="1">
        <references count="1">
          <reference field="4294967294" count="2" selected="0">
            <x v="6"/>
            <x v="7"/>
          </reference>
        </references>
      </pivotArea>
    </format>
    <format dxfId="241">
      <pivotArea outline="0" collapsedLevelsAreSubtotals="1" fieldPosition="0">
        <references count="2">
          <reference field="4294967294" count="1" selected="0">
            <x v="3"/>
          </reference>
          <reference field="1" count="2" selected="0">
            <x v="5"/>
            <x v="6"/>
          </reference>
        </references>
      </pivotArea>
    </format>
    <format dxfId="242">
      <pivotArea field="1" grandRow="1" outline="0" collapsedLevelsAreSubtotals="1" axis="axisRow" fieldPosition="1">
        <references count="1">
          <reference field="4294967294" count="1" selected="0">
            <x v="3"/>
          </reference>
        </references>
      </pivotArea>
    </format>
    <format dxfId="243">
      <pivotArea outline="0" collapsedLevelsAreSubtotals="1" fieldPosition="0">
        <references count="2">
          <reference field="4294967294" count="1" selected="0">
            <x v="3"/>
          </reference>
          <reference field="1" count="1" selected="0">
            <x v="0"/>
          </reference>
        </references>
      </pivotArea>
    </format>
    <format dxfId="244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245">
      <pivotArea outline="0" collapsedLevelsAreSubtotals="1" fieldPosition="0">
        <references count="1">
          <reference field="4294967294" count="2" selected="0">
            <x v="6"/>
            <x v="7"/>
          </reference>
        </references>
      </pivotArea>
    </format>
    <format dxfId="246">
      <pivotArea outline="0" collapsedLevelsAreSubtotals="1" fieldPosition="0">
        <references count="2">
          <reference field="4294967294" count="3" selected="0">
            <x v="8"/>
            <x v="9"/>
            <x v="10"/>
          </reference>
          <reference field="1" count="1" selected="0">
            <x v="0"/>
          </reference>
        </references>
      </pivotArea>
    </format>
    <format dxfId="247">
      <pivotArea field="1" grandRow="1" outline="0" collapsedLevelsAreSubtotals="1" axis="axisRow" fieldPosition="1">
        <references count="1">
          <reference field="4294967294" count="2" selected="0">
            <x v="10"/>
            <x v="11"/>
          </reference>
        </references>
      </pivotArea>
    </format>
    <format dxfId="248">
      <pivotArea outline="0" collapsedLevelsAreSubtotals="1" fieldPosition="0">
        <references count="2">
          <reference field="4294967294" count="1" selected="0">
            <x v="15"/>
          </reference>
          <reference field="1" count="3" selected="0">
            <x v="1"/>
            <x v="2"/>
            <x v="3"/>
          </reference>
        </references>
      </pivotArea>
    </format>
    <format dxfId="249">
      <pivotArea outline="0" collapsedLevelsAreSubtotals="1" fieldPosition="0">
        <references count="2">
          <reference field="4294967294" count="1" selected="0">
            <x v="16"/>
          </reference>
          <reference field="1" count="2" selected="0">
            <x v="0"/>
            <x v="1"/>
          </reference>
        </references>
      </pivotArea>
    </format>
    <format dxfId="250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4"/>
          </reference>
        </references>
      </pivotArea>
    </format>
    <format dxfId="251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6"/>
          </reference>
        </references>
      </pivotArea>
    </format>
    <format dxfId="252">
      <pivotArea outline="0" collapsedLevelsAreSubtotals="1" fieldPosition="0">
        <references count="2">
          <reference field="4294967294" count="1" selected="0">
            <x v="14"/>
          </reference>
          <reference field="1" count="1" selected="0">
            <x v="5"/>
          </reference>
        </references>
      </pivotArea>
    </format>
    <format dxfId="253">
      <pivotArea outline="0" collapsedLevelsAreSubtotals="1" fieldPosition="0">
        <references count="2">
          <reference field="4294967294" count="1" selected="0">
            <x v="11"/>
          </reference>
          <reference field="1" count="4" selected="0">
            <x v="2"/>
            <x v="3"/>
            <x v="4"/>
            <x v="5"/>
          </reference>
        </references>
      </pivotArea>
    </format>
    <format dxfId="254">
      <pivotArea outline="0" collapsedLevelsAreSubtotals="1" fieldPosition="0">
        <references count="2">
          <reference field="4294967294" count="1" selected="0">
            <x v="10"/>
          </reference>
          <reference field="1" count="5" selected="0">
            <x v="1"/>
            <x v="2"/>
            <x v="3"/>
            <x v="4"/>
            <x v="5"/>
          </reference>
        </references>
      </pivotArea>
    </format>
    <format dxfId="255">
      <pivotArea outline="0" collapsedLevelsAreSubtotals="1" fieldPosition="0">
        <references count="2">
          <reference field="4294967294" count="1" selected="0">
            <x v="9"/>
          </reference>
          <reference field="1" count="1" selected="0">
            <x v="5"/>
          </reference>
        </references>
      </pivotArea>
    </format>
    <format dxfId="256">
      <pivotArea outline="0" collapsedLevelsAreSubtotals="1" fieldPosition="0">
        <references count="2">
          <reference field="4294967294" count="1" selected="0">
            <x v="8"/>
          </reference>
          <reference field="1" count="4" selected="0">
            <x v="1"/>
            <x v="2"/>
            <x v="3"/>
            <x v="4"/>
          </reference>
        </references>
      </pivotArea>
    </format>
    <format dxfId="257">
      <pivotArea outline="0" collapsedLevelsAreSubtotals="1" fieldPosition="0">
        <references count="2">
          <reference field="4294967294" count="1" selected="0">
            <x v="8"/>
          </reference>
          <reference field="1" count="1" selected="0">
            <x v="6"/>
          </reference>
        </references>
      </pivotArea>
    </format>
    <format dxfId="258">
      <pivotArea outline="0" collapsedLevelsAreSubtotals="1" fieldPosition="0">
        <references count="2">
          <reference field="4294967294" count="1" selected="0">
            <x v="5"/>
          </reference>
          <reference field="1" count="0" selected="0"/>
        </references>
      </pivotArea>
    </format>
    <format dxfId="259">
      <pivotArea outline="0" collapsedLevelsAreSubtotals="1" fieldPosition="0">
        <references count="2">
          <reference field="4294967294" count="1" selected="0">
            <x v="4"/>
          </reference>
          <reference field="1" count="1" selected="0">
            <x v="6"/>
          </reference>
        </references>
      </pivotArea>
    </format>
    <format dxfId="260">
      <pivotArea outline="0" collapsedLevelsAreSubtotals="1" fieldPosition="0">
        <references count="2">
          <reference field="4294967294" count="1" selected="0">
            <x v="8"/>
          </reference>
          <reference field="1" count="1" selected="0">
            <x v="5"/>
          </reference>
        </references>
      </pivotArea>
    </format>
    <format dxfId="261">
      <pivotArea outline="0" collapsedLevelsAreSubtotals="1" fieldPosition="0">
        <references count="2">
          <reference field="4294967294" count="1" selected="0">
            <x v="9"/>
          </reference>
          <reference field="1" count="4" selected="0">
            <x v="1"/>
            <x v="2"/>
            <x v="3"/>
            <x v="4"/>
          </reference>
        </references>
      </pivotArea>
    </format>
    <format dxfId="262">
      <pivotArea outline="0" collapsedLevelsAreSubtotals="1" fieldPosition="0">
        <references count="2">
          <reference field="4294967294" count="1" selected="0">
            <x v="9"/>
          </reference>
          <reference field="1" count="1" selected="0">
            <x v="6"/>
          </reference>
        </references>
      </pivotArea>
    </format>
    <format dxfId="263">
      <pivotArea field="1" grandRow="1" outline="0" collapsedLevelsAreSubtotals="1" axis="axisRow" fieldPosition="1">
        <references count="1">
          <reference field="4294967294" count="4" selected="0">
            <x v="12"/>
            <x v="13"/>
            <x v="14"/>
            <x v="15"/>
          </reference>
        </references>
      </pivotArea>
    </format>
    <format dxfId="264">
      <pivotArea outline="0" collapsedLevelsAreSubtotals="1" fieldPosition="0">
        <references count="2">
          <reference field="4294967294" count="4" selected="0">
            <x v="11"/>
            <x v="12"/>
            <x v="13"/>
            <x v="14"/>
          </reference>
          <reference field="1" count="2" selected="0">
            <x v="0"/>
            <x v="1"/>
          </reference>
        </references>
      </pivotArea>
    </format>
    <format dxfId="265">
      <pivotArea outline="0" collapsedLevelsAreSubtotals="1" fieldPosition="0">
        <references count="2">
          <reference field="4294967294" count="1" selected="0">
            <x v="15"/>
          </reference>
          <reference field="1" count="1" selected="0">
            <x v="0"/>
          </reference>
        </references>
      </pivotArea>
    </format>
    <format dxfId="266">
      <pivotArea outline="0" collapsedLevelsAreSubtotals="1" fieldPosition="0">
        <references count="2">
          <reference field="4294967294" count="3" selected="0">
            <x v="12"/>
            <x v="13"/>
            <x v="14"/>
          </reference>
          <reference field="1" count="3" selected="0">
            <x v="2"/>
            <x v="3"/>
            <x v="4"/>
          </reference>
        </references>
      </pivotArea>
    </format>
    <format dxfId="267">
      <pivotArea outline="0" collapsedLevelsAreSubtotals="1" fieldPosition="0">
        <references count="2">
          <reference field="4294967294" count="6" selected="0">
            <x v="10"/>
            <x v="11"/>
            <x v="12"/>
            <x v="13"/>
            <x v="14"/>
            <x v="15"/>
          </reference>
          <reference field="1" count="1" selected="0">
            <x v="6"/>
          </reference>
        </references>
      </pivotArea>
    </format>
    <format dxfId="268">
      <pivotArea outline="0" collapsedLevelsAreSubtotals="1" fieldPosition="0">
        <references count="2">
          <reference field="4294967294" count="2" selected="0">
            <x v="12"/>
            <x v="13"/>
          </reference>
          <reference field="1" count="1" selected="0">
            <x v="5"/>
          </reference>
        </references>
      </pivotArea>
    </format>
    <format dxfId="269">
      <pivotArea outline="0" collapsedLevelsAreSubtotals="1" fieldPosition="0">
        <references count="2">
          <reference field="4294967294" count="1" selected="0">
            <x v="15"/>
          </reference>
          <reference field="1" count="2" selected="0">
            <x v="4"/>
            <x v="5"/>
          </reference>
        </references>
      </pivotArea>
    </format>
    <format dxfId="270">
      <pivotArea outline="0" collapsedLevelsAreSubtotals="1" fieldPosition="0">
        <references count="2">
          <reference field="4294967294" count="1" selected="0">
            <x v="3"/>
          </reference>
          <reference field="1" count="5" selected="0">
            <x v="1"/>
            <x v="2"/>
            <x v="3"/>
            <x v="4"/>
            <x v="5"/>
          </reference>
        </references>
      </pivotArea>
    </format>
    <format dxfId="271">
      <pivotArea outline="0" collapsedLevelsAreSubtotals="1" fieldPosition="0">
        <references count="2">
          <reference field="4294967294" count="1" selected="0">
            <x v="16"/>
          </reference>
          <reference field="1" count="2" selected="0">
            <x v="2"/>
            <x v="3"/>
          </reference>
        </references>
      </pivotArea>
    </format>
    <format dxfId="272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5"/>
          </reference>
        </references>
      </pivotArea>
    </format>
    <format dxfId="273">
      <pivotArea outline="0" collapsedLevelsAreSubtotals="1" fieldPosition="0"/>
    </format>
    <format dxfId="274">
      <pivotArea outline="0" collapsedLevelsAreSubtotals="1" fieldPosition="0">
        <references count="1">
          <reference field="4294967294" count="1" selected="0">
            <x v="17"/>
          </reference>
        </references>
      </pivotArea>
    </format>
    <format dxfId="275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276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277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278">
      <pivotArea outline="0" collapsedLevelsAreSubtotals="1" fieldPosition="0">
        <references count="3">
          <reference field="4294967294" count="1" selected="0">
            <x v="2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279">
      <pivotArea outline="0" collapsedLevelsAreSubtotals="1" fieldPosition="0">
        <references count="2">
          <reference field="4294967294" count="1" selected="0">
            <x v="5"/>
          </reference>
          <reference field="1" count="2" selected="0" defaultSubtotal="1">
            <x v="0"/>
            <x v="1"/>
          </reference>
        </references>
      </pivotArea>
    </format>
    <format dxfId="280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2"/>
          </reference>
          <reference field="22" count="0" selected="0"/>
        </references>
      </pivotArea>
    </format>
    <format dxfId="281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3"/>
          </reference>
          <reference field="22" count="1" selected="0">
            <x v="1"/>
          </reference>
        </references>
      </pivotArea>
    </format>
    <format dxfId="282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4"/>
          </reference>
          <reference field="22" count="1" selected="0">
            <x v="1"/>
          </reference>
        </references>
      </pivotArea>
    </format>
    <format dxfId="283">
      <pivotArea outline="0" collapsedLevelsAreSubtotals="1" fieldPosition="0">
        <references count="2">
          <reference field="4294967294" count="1" selected="0">
            <x v="5"/>
          </reference>
          <reference field="1" count="1" selected="0" defaultSubtotal="1">
            <x v="4"/>
          </reference>
        </references>
      </pivotArea>
    </format>
    <format dxfId="284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5"/>
          </reference>
          <reference field="22" count="0" selected="0"/>
        </references>
      </pivotArea>
    </format>
    <format dxfId="285">
      <pivotArea outline="0" collapsedLevelsAreSubtotals="1" fieldPosition="0">
        <references count="3">
          <reference field="4294967294" count="1" selected="0">
            <x v="4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286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287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288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289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290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291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292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293">
      <pivotArea outline="0" collapsedLevelsAreSubtotals="1" fieldPosition="0">
        <references count="3">
          <reference field="4294967294" count="2" selected="0">
            <x v="6"/>
            <x v="7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294">
      <pivotArea outline="0" collapsedLevelsAreSubtotals="1" fieldPosition="0">
        <references count="2">
          <reference field="4294967294" count="1" selected="0">
            <x v="8"/>
          </reference>
          <reference field="1" count="2" selected="0" defaultSubtotal="1">
            <x v="0"/>
            <x v="1"/>
          </reference>
        </references>
      </pivotArea>
    </format>
    <format dxfId="295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2"/>
          </reference>
          <reference field="22" count="0" selected="0"/>
        </references>
      </pivotArea>
    </format>
    <format dxfId="296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297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298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299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300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1"/>
          </reference>
          <reference field="22" count="1" selected="0">
            <x v="1"/>
          </reference>
        </references>
      </pivotArea>
    </format>
    <format dxfId="301">
      <pivotArea outline="0" collapsedLevelsAreSubtotals="1" fieldPosition="0">
        <references count="3">
          <reference field="4294967294" count="2" selected="0">
            <x v="9"/>
            <x v="10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302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303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4"/>
          </reference>
          <reference field="22" count="0" selected="0"/>
        </references>
      </pivotArea>
    </format>
    <format dxfId="304">
      <pivotArea outline="0" collapsedLevelsAreSubtotals="1" fieldPosition="0">
        <references count="3">
          <reference field="4294967294" count="7" selected="0">
            <x v="10"/>
            <x v="11"/>
            <x v="12"/>
            <x v="13"/>
            <x v="14"/>
            <x v="15"/>
            <x v="16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305">
      <pivotArea outline="0" collapsedLevelsAreSubtotals="1" fieldPosition="0">
        <references count="3">
          <reference field="4294967294" count="3" selected="0">
            <x v="10"/>
            <x v="11"/>
            <x v="12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306">
      <pivotArea outline="0" collapsedLevelsAreSubtotals="1" fieldPosition="0">
        <references count="3">
          <reference field="4294967294" count="1" selected="0">
            <x v="10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307">
      <pivotArea outline="0" collapsedLevelsAreSubtotals="1" fieldPosition="0">
        <references count="2">
          <reference field="4294967294" count="1" selected="0">
            <x v="10"/>
          </reference>
          <reference field="1" count="1" selected="0" defaultSubtotal="1">
            <x v="0"/>
          </reference>
        </references>
      </pivotArea>
    </format>
    <format dxfId="308">
      <pivotArea outline="0" collapsedLevelsAreSubtotals="1" fieldPosition="0">
        <references count="2">
          <reference field="4294967294" count="1" selected="0">
            <x v="10"/>
          </reference>
          <reference field="1" count="3" selected="0" defaultSubtotal="1">
            <x v="1"/>
            <x v="2"/>
            <x v="3"/>
          </reference>
        </references>
      </pivotArea>
    </format>
    <format dxfId="309">
      <pivotArea outline="0" collapsedLevelsAreSubtotals="1" fieldPosition="0">
        <references count="3">
          <reference field="4294967294" count="1" selected="0">
            <x v="10"/>
          </reference>
          <reference field="1" count="1" selected="0">
            <x v="4"/>
          </reference>
          <reference field="22" count="0" selected="0"/>
        </references>
      </pivotArea>
    </format>
    <format dxfId="310">
      <pivotArea outline="0" collapsedLevelsAreSubtotals="1" fieldPosition="0">
        <references count="3">
          <reference field="4294967294" count="2" selected="0">
            <x v="11"/>
            <x v="12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311">
      <pivotArea outline="0" collapsedLevelsAreSubtotals="1" fieldPosition="0">
        <references count="3">
          <reference field="4294967294" count="1" selected="0">
            <x v="14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312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313">
      <pivotArea outline="0" collapsedLevelsAreSubtotals="1" fieldPosition="0">
        <references count="3">
          <reference field="4294967294" count="2" selected="0">
            <x v="14"/>
            <x v="15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314">
      <pivotArea outline="0" collapsedLevelsAreSubtotals="1" fieldPosition="0">
        <references count="3">
          <reference field="4294967294" count="2" selected="0">
            <x v="14"/>
            <x v="15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315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3"/>
          </reference>
          <reference field="22" count="1" selected="0">
            <x v="1"/>
          </reference>
        </references>
      </pivotArea>
    </format>
    <format dxfId="316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4"/>
          </reference>
          <reference field="22" count="1" selected="0">
            <x v="1"/>
          </reference>
        </references>
      </pivotArea>
    </format>
    <format dxfId="317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318">
      <pivotArea outline="0" collapsedLevelsAreSubtotals="1" fieldPosition="0">
        <references count="3">
          <reference field="4294967294" count="4" selected="0">
            <x v="12"/>
            <x v="13"/>
            <x v="14"/>
            <x v="15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319">
      <pivotArea outline="0" collapsedLevelsAreSubtotals="1" fieldPosition="0">
        <references count="3">
          <reference field="4294967294" count="1" selected="0">
            <x v="15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320">
      <pivotArea outline="0" collapsedLevelsAreSubtotals="1" fieldPosition="0">
        <references count="3">
          <reference field="4294967294" count="2" selected="0">
            <x v="12"/>
            <x v="13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321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322">
      <pivotArea outline="0" collapsedLevelsAreSubtotals="1" fieldPosition="0">
        <references count="3">
          <reference field="4294967294" count="6" selected="0">
            <x v="10"/>
            <x v="11"/>
            <x v="12"/>
            <x v="13"/>
            <x v="14"/>
            <x v="15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323">
      <pivotArea outline="0" collapsedLevelsAreSubtotals="1" fieldPosition="0">
        <references count="3">
          <reference field="4294967294" count="1" selected="0">
            <x v="14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324">
      <pivotArea outline="0" collapsedLevelsAreSubtotals="1" fieldPosition="0">
        <references count="3">
          <reference field="4294967294" count="2" selected="0">
            <x v="10"/>
            <x v="11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325">
      <pivotArea outline="0" collapsedLevelsAreSubtotals="1" fieldPosition="0">
        <references count="3">
          <reference field="4294967294" count="1" selected="0">
            <x v="10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326">
      <pivotArea outline="0" collapsedLevelsAreSubtotals="1" fieldPosition="0">
        <references count="3">
          <reference field="4294967294" count="5" selected="0">
            <x v="11"/>
            <x v="12"/>
            <x v="13"/>
            <x v="14"/>
            <x v="15"/>
          </reference>
          <reference field="1" count="1" selected="0">
            <x v="3"/>
          </reference>
          <reference field="22" count="1" selected="0">
            <x v="1"/>
          </reference>
        </references>
      </pivotArea>
    </format>
    <format dxfId="327">
      <pivotArea outline="0" collapsedLevelsAreSubtotals="1" fieldPosition="0">
        <references count="3">
          <reference field="4294967294" count="4" selected="0">
            <x v="12"/>
            <x v="13"/>
            <x v="14"/>
            <x v="15"/>
          </reference>
          <reference field="1" count="1" selected="0">
            <x v="4"/>
          </reference>
          <reference field="22" count="1" selected="0">
            <x v="1"/>
          </reference>
        </references>
      </pivotArea>
    </format>
    <format dxfId="328">
      <pivotArea outline="0" collapsedLevelsAreSubtotals="1" fieldPosition="0">
        <references count="3">
          <reference field="4294967294" count="4" selected="0">
            <x v="12"/>
            <x v="13"/>
            <x v="14"/>
            <x v="15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329">
      <pivotArea outline="0" collapsedLevelsAreSubtotals="1" fieldPosition="0">
        <references count="2">
          <reference field="4294967294" count="1" selected="0">
            <x v="13"/>
          </reference>
          <reference field="1" count="3" selected="0" defaultSubtotal="1">
            <x v="0"/>
            <x v="1"/>
            <x v="2"/>
          </reference>
        </references>
      </pivotArea>
    </format>
    <format dxfId="330">
      <pivotArea outline="0" collapsedLevelsAreSubtotals="1" fieldPosition="0">
        <references count="3">
          <reference field="4294967294" count="1" selected="0">
            <x v="13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331">
      <pivotArea outline="0" collapsedLevelsAreSubtotals="1" fieldPosition="0">
        <references count="2">
          <reference field="4294967294" count="2" selected="0">
            <x v="11"/>
            <x v="12"/>
          </reference>
          <reference field="1" count="1" selected="0" defaultSubtotal="1">
            <x v="0"/>
          </reference>
        </references>
      </pivotArea>
    </format>
    <format dxfId="332">
      <pivotArea outline="0" collapsedLevelsAreSubtotals="1" fieldPosition="0">
        <references count="3">
          <reference field="4294967294" count="2" selected="0">
            <x v="11"/>
            <x v="12"/>
          </reference>
          <reference field="1" count="1" selected="0">
            <x v="1"/>
          </reference>
          <reference field="22" count="0" selected="0"/>
        </references>
      </pivotArea>
    </format>
    <format dxfId="333">
      <pivotArea outline="0" collapsedLevelsAreSubtotals="1" fieldPosition="0">
        <references count="3">
          <reference field="4294967294" count="5" selected="0">
            <x v="11"/>
            <x v="12"/>
            <x v="13"/>
            <x v="14"/>
            <x v="15"/>
          </reference>
          <reference field="1" count="1" selected="0">
            <x v="2"/>
          </reference>
          <reference field="22" count="1" selected="0">
            <x v="1"/>
          </reference>
        </references>
      </pivotArea>
    </format>
    <format dxfId="334">
      <pivotArea outline="0" collapsedLevelsAreSubtotals="1" fieldPosition="0">
        <references count="3">
          <reference field="4294967294" count="2" selected="0">
            <x v="14"/>
            <x v="15"/>
          </reference>
          <reference field="1" count="1" selected="0">
            <x v="1"/>
          </reference>
          <reference field="22" count="1" selected="0">
            <x v="1"/>
          </reference>
        </references>
      </pivotArea>
    </format>
    <format dxfId="335">
      <pivotArea outline="0" collapsedLevelsAreSubtotals="1" fieldPosition="0">
        <references count="3">
          <reference field="4294967294" count="1" selected="0">
            <x v="15"/>
          </reference>
          <reference field="1" count="1" selected="0">
            <x v="0"/>
          </reference>
          <reference field="22" count="0" selected="0"/>
        </references>
      </pivotArea>
    </format>
    <format dxfId="336">
      <pivotArea outline="0" collapsedLevelsAreSubtotals="1" fieldPosition="0">
        <references count="3">
          <reference field="4294967294" count="1" selected="0">
            <x v="14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337">
      <pivotArea outline="0" collapsedLevelsAreSubtotals="1" fieldPosition="0">
        <references count="2">
          <reference field="4294967294" count="1" selected="0">
            <x v="14"/>
          </reference>
          <reference field="1" count="1" selected="0" defaultSubtotal="1">
            <x v="0"/>
          </reference>
        </references>
      </pivotArea>
    </format>
    <format dxfId="338">
      <pivotArea outline="0" collapsedLevelsAreSubtotals="1" fieldPosition="0">
        <references count="3">
          <reference field="4294967294" count="1" selected="0">
            <x v="10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339">
      <pivotArea outline="0" collapsedLevelsAreSubtotals="1" fieldPosition="0">
        <references count="3">
          <reference field="4294967294" count="1" selected="0">
            <x v="15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40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1"/>
          </reference>
          <reference field="22" count="1" selected="0">
            <x v="1"/>
          </reference>
        </references>
      </pivotArea>
    </format>
    <format dxfId="341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2"/>
          </reference>
          <reference field="22" count="1" selected="0">
            <x v="1"/>
          </reference>
        </references>
      </pivotArea>
    </format>
    <format dxfId="342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343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44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345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346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347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348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349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350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51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2"/>
          </reference>
          <reference field="22" count="0" selected="0"/>
        </references>
      </pivotArea>
    </format>
    <format dxfId="352">
      <pivotArea outline="0" collapsedLevelsAreSubtotals="1" fieldPosition="0">
        <references count="2">
          <reference field="4294967294" count="1" selected="0">
            <x v="9"/>
          </reference>
          <reference field="1" count="1" selected="0" defaultSubtotal="1">
            <x v="3"/>
          </reference>
        </references>
      </pivotArea>
    </format>
    <format dxfId="353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4"/>
          </reference>
          <reference field="22" count="0" selected="0"/>
        </references>
      </pivotArea>
    </format>
    <format dxfId="354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3"/>
          </reference>
          <reference field="22" count="1" selected="0">
            <x v="1"/>
          </reference>
        </references>
      </pivotArea>
    </format>
    <format dxfId="355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4"/>
          </reference>
          <reference field="22" count="1" selected="0">
            <x v="1"/>
          </reference>
        </references>
      </pivotArea>
    </format>
    <format dxfId="356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5"/>
          </reference>
          <reference field="22" count="0" selected="0"/>
        </references>
      </pivotArea>
    </format>
    <format dxfId="357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5"/>
          </reference>
          <reference field="22" count="1" selected="0">
            <x v="1"/>
          </reference>
        </references>
      </pivotArea>
    </format>
    <format dxfId="358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6"/>
          </reference>
          <reference field="22" count="0" selected="0"/>
        </references>
      </pivotArea>
    </format>
    <format dxfId="359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360">
      <pivotArea outline="0" collapsedLevelsAreSubtotals="1" fieldPosition="0">
        <references count="3">
          <reference field="4294967294" count="1" selected="0">
            <x v="4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61">
      <pivotArea outline="0" collapsedLevelsAreSubtotals="1" fieldPosition="0">
        <references count="2">
          <reference field="4294967294" count="1" selected="0">
            <x v="4"/>
          </reference>
          <reference field="1" count="1" selected="0" defaultSubtotal="1">
            <x v="1"/>
          </reference>
        </references>
      </pivotArea>
    </format>
    <format dxfId="362">
      <pivotArea outline="0" collapsedLevelsAreSubtotals="1" fieldPosition="0">
        <references count="2">
          <reference field="4294967294" count="1" selected="0">
            <x v="5"/>
          </reference>
          <reference field="1" count="1" selected="0" defaultSubtotal="1">
            <x v="0"/>
          </reference>
        </references>
      </pivotArea>
    </format>
    <format dxfId="363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1"/>
          </reference>
          <reference field="22" count="0" selected="0"/>
        </references>
      </pivotArea>
    </format>
    <format dxfId="364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3"/>
          </reference>
          <reference field="22" count="0" selected="0"/>
        </references>
      </pivotArea>
    </format>
    <format dxfId="365">
      <pivotArea outline="0" collapsedLevelsAreSubtotals="1" fieldPosition="0">
        <references count="2">
          <reference field="4294967294" count="1" selected="0">
            <x v="8"/>
          </reference>
          <reference field="1" count="1" selected="0" defaultSubtotal="1">
            <x v="0"/>
          </reference>
        </references>
      </pivotArea>
    </format>
    <format dxfId="366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1"/>
          </reference>
          <reference field="22" count="0" selected="0"/>
        </references>
      </pivotArea>
    </format>
    <format dxfId="367">
      <pivotArea outline="0" collapsedLevelsAreSubtotals="1" fieldPosition="0">
        <references count="2">
          <reference field="4294967294" count="1" selected="0">
            <x v="10"/>
          </reference>
          <reference field="1" count="2" selected="0" defaultSubtotal="1">
            <x v="1"/>
            <x v="2"/>
          </reference>
        </references>
      </pivotArea>
    </format>
    <format dxfId="368">
      <pivotArea outline="0" collapsedLevelsAreSubtotals="1" fieldPosition="0">
        <references count="3">
          <reference field="4294967294" count="1" selected="0">
            <x v="10"/>
          </reference>
          <reference field="1" count="1" selected="0">
            <x v="3"/>
          </reference>
          <reference field="22" count="0" selected="0"/>
        </references>
      </pivotArea>
    </format>
    <format dxfId="369">
      <pivotArea outline="0" collapsedLevelsAreSubtotals="1" fieldPosition="0">
        <references count="3">
          <reference field="4294967294" count="3" selected="0">
            <x v="11"/>
            <x v="12"/>
            <x v="13"/>
          </reference>
          <reference field="1" count="1" selected="0">
            <x v="0"/>
          </reference>
          <reference field="22" count="0" selected="0"/>
        </references>
      </pivotArea>
    </format>
    <format dxfId="370">
      <pivotArea outline="0" collapsedLevelsAreSubtotals="1" fieldPosition="0">
        <references count="2">
          <reference field="4294967294" count="1" selected="0">
            <x v="13"/>
          </reference>
          <reference field="1" count="1" selected="0" defaultSubtotal="1">
            <x v="0"/>
          </reference>
        </references>
      </pivotArea>
    </format>
    <format dxfId="371">
      <pivotArea outline="0" collapsedLevelsAreSubtotals="1" fieldPosition="0">
        <references count="2">
          <reference field="4294967294" count="1" selected="0">
            <x v="13"/>
          </reference>
          <reference field="1" count="2" selected="0" defaultSubtotal="1">
            <x v="1"/>
            <x v="2"/>
          </reference>
        </references>
      </pivotArea>
    </format>
    <format dxfId="372">
      <pivotArea outline="0" collapsedLevelsAreSubtotals="1" fieldPosition="0">
        <references count="2">
          <reference field="4294967294" count="1" selected="0">
            <x v="3"/>
          </reference>
          <reference field="1" count="1" selected="0" defaultSubtotal="1">
            <x v="0"/>
          </reference>
        </references>
      </pivotArea>
    </format>
    <format dxfId="373">
      <pivotArea outline="0" collapsedLevelsAreSubtotals="1" fieldPosition="0">
        <references count="2">
          <reference field="4294967294" count="1" selected="0">
            <x v="3"/>
          </reference>
          <reference field="1" count="1" selected="0" defaultSubtotal="1">
            <x v="0"/>
          </reference>
        </references>
      </pivotArea>
    </format>
    <format dxfId="374">
      <pivotArea outline="0" collapsedLevelsAreSubtotals="1" fieldPosition="0">
        <references count="2">
          <reference field="4294967294" count="1" selected="0">
            <x v="3"/>
          </reference>
          <reference field="1" count="4" selected="0" defaultSubtotal="1">
            <x v="1"/>
            <x v="2"/>
            <x v="3"/>
            <x v="4"/>
          </reference>
        </references>
      </pivotArea>
    </format>
    <format dxfId="375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376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77">
      <pivotArea outline="0" collapsedLevelsAreSubtotals="1" fieldPosition="0">
        <references count="3">
          <reference field="4294967294" count="1" selected="0">
            <x v="0"/>
          </reference>
          <reference field="1" count="6" selected="0">
            <x v="0"/>
            <x v="1"/>
            <x v="2"/>
            <x v="3"/>
            <x v="4"/>
            <x v="5"/>
          </reference>
          <reference field="22" count="1" selected="0">
            <x v="1"/>
          </reference>
        </references>
      </pivotArea>
    </format>
    <format dxfId="378">
      <pivotArea outline="0" collapsedLevelsAreSubtotals="1" fieldPosition="0">
        <references count="2">
          <reference field="4294967294" count="1" selected="0">
            <x v="0"/>
          </reference>
          <reference field="22" count="1" selected="0" defaultSubtotal="1">
            <x v="0"/>
          </reference>
        </references>
      </pivotArea>
    </format>
    <format dxfId="379">
      <pivotArea outline="0" collapsedLevelsAreSubtotals="1" fieldPosition="0">
        <references count="2">
          <reference field="4294967294" count="2" selected="0">
            <x v="4"/>
            <x v="5"/>
          </reference>
          <reference field="22" count="1" selected="0" defaultSubtotal="1">
            <x v="0"/>
          </reference>
        </references>
      </pivotArea>
    </format>
    <format dxfId="380">
      <pivotArea outline="0" collapsedLevelsAreSubtotals="1" fieldPosition="0">
        <references count="2">
          <reference field="4294967294" count="1" selected="0">
            <x v="5"/>
          </reference>
          <reference field="22" count="1" selected="0" defaultSubtotal="1">
            <x v="1"/>
          </reference>
        </references>
      </pivotArea>
    </format>
    <format dxfId="381">
      <pivotArea outline="0" collapsedLevelsAreSubtotals="1" fieldPosition="0">
        <references count="2">
          <reference field="4294967294" count="1" selected="0">
            <x v="9"/>
          </reference>
          <reference field="22" count="1" selected="0" defaultSubtotal="1">
            <x v="0"/>
          </reference>
        </references>
      </pivotArea>
    </format>
    <format dxfId="382">
      <pivotArea outline="0" collapsedLevelsAreSubtotals="1" fieldPosition="0">
        <references count="2">
          <reference field="4294967294" count="1" selected="0">
            <x v="9"/>
          </reference>
          <reference field="22" count="1" selected="0" defaultSubtotal="1">
            <x v="1"/>
          </reference>
        </references>
      </pivotArea>
    </format>
    <format dxfId="383">
      <pivotArea outline="0" collapsedLevelsAreSubtotals="1" fieldPosition="0">
        <references count="2">
          <reference field="4294967294" count="1" selected="0">
            <x v="16"/>
          </reference>
          <reference field="22" count="1" selected="0" defaultSubtotal="1">
            <x v="0"/>
          </reference>
        </references>
      </pivotArea>
    </format>
    <format dxfId="384">
      <pivotArea outline="0" collapsedLevelsAreSubtotals="1" fieldPosition="0">
        <references count="2">
          <reference field="4294967294" count="1" selected="0">
            <x v="16"/>
          </reference>
          <reference field="22" count="1" selected="0" defaultSubtotal="1">
            <x v="1"/>
          </reference>
        </references>
      </pivotArea>
    </format>
    <format dxfId="385">
      <pivotArea outline="0" collapsedLevelsAreSubtotals="1" fieldPosition="0">
        <references count="2">
          <reference field="4294967294" count="1" selected="0">
            <x v="16"/>
          </reference>
          <reference field="22" count="1" selected="0" defaultSubtotal="1">
            <x v="1"/>
          </reference>
        </references>
      </pivotArea>
    </format>
    <format dxfId="386">
      <pivotArea outline="0" collapsedLevelsAreSubtotals="1" fieldPosition="0">
        <references count="2">
          <reference field="4294967294" count="1" selected="0">
            <x v="10"/>
          </reference>
          <reference field="22" count="1" selected="0" defaultSubtotal="1">
            <x v="1"/>
          </reference>
        </references>
      </pivotArea>
    </format>
    <format dxfId="387">
      <pivotArea outline="0" collapsedLevelsAreSubtotals="1" fieldPosition="0">
        <references count="2">
          <reference field="4294967294" count="1" selected="0">
            <x v="8"/>
          </reference>
          <reference field="22" count="1" selected="0" defaultSubtotal="1">
            <x v="0"/>
          </reference>
        </references>
      </pivotArea>
    </format>
    <format dxfId="388">
      <pivotArea outline="0" collapsedLevelsAreSubtotals="1" fieldPosition="0">
        <references count="2">
          <reference field="4294967294" count="1" selected="0">
            <x v="8"/>
          </reference>
          <reference field="22" count="1" selected="0" defaultSubtotal="1">
            <x v="1"/>
          </reference>
        </references>
      </pivotArea>
    </format>
    <format dxfId="389">
      <pivotArea outline="0" collapsedLevelsAreSubtotals="1" fieldPosition="0">
        <references count="2">
          <reference field="4294967294" count="3" selected="0">
            <x v="10"/>
            <x v="11"/>
            <x v="12"/>
          </reference>
          <reference field="22" count="1" selected="0" defaultSubtotal="1">
            <x v="0"/>
          </reference>
        </references>
      </pivotArea>
    </format>
    <format dxfId="390">
      <pivotArea outline="0" collapsedLevelsAreSubtotals="1" fieldPosition="0">
        <references count="2">
          <reference field="4294967294" count="2" selected="0">
            <x v="14"/>
            <x v="15"/>
          </reference>
          <reference field="22" count="1" selected="0" defaultSubtotal="1">
            <x v="0"/>
          </reference>
        </references>
      </pivotArea>
    </format>
    <format dxfId="391">
      <pivotArea outline="0" collapsedLevelsAreSubtotals="1" fieldPosition="0">
        <references count="2">
          <reference field="4294967294" count="1" selected="0">
            <x v="3"/>
          </reference>
          <reference field="22" count="1" selected="0" defaultSubtotal="1">
            <x v="0"/>
          </reference>
        </references>
      </pivotArea>
    </format>
    <format dxfId="392">
      <pivotArea outline="0" collapsedLevelsAreSubtotals="1" fieldPosition="0">
        <references count="2">
          <reference field="4294967294" count="1" selected="0">
            <x v="3"/>
          </reference>
          <reference field="22" count="1" selected="0" defaultSubtotal="1">
            <x v="1"/>
          </reference>
        </references>
      </pivotArea>
    </format>
    <format dxfId="393">
      <pivotArea outline="0" collapsedLevelsAreSubtotals="1" fieldPosition="0">
        <references count="2">
          <reference field="4294967294" count="5" selected="0">
            <x v="11"/>
            <x v="12"/>
            <x v="13"/>
            <x v="14"/>
            <x v="15"/>
          </reference>
          <reference field="22" count="1" selected="0" defaultSubtotal="1">
            <x v="1"/>
          </reference>
        </references>
      </pivotArea>
    </format>
    <format dxfId="394">
      <pivotArea outline="0" collapsedLevelsAreSubtotals="1" fieldPosition="0">
        <references count="2">
          <reference field="4294967294" count="1" selected="0">
            <x v="13"/>
          </reference>
          <reference field="22" count="1" selected="0" defaultSubtotal="1">
            <x v="0"/>
          </reference>
        </references>
      </pivotArea>
    </format>
    <format dxfId="395">
      <pivotArea field="22" grandRow="1" outline="0" collapsedLevelsAreSubtotals="1" axis="axisRow" fieldPosition="0">
        <references count="1">
          <reference field="4294967294" count="1" selected="0">
            <x v="8"/>
          </reference>
        </references>
      </pivotArea>
    </format>
    <format dxfId="396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397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398">
      <pivotArea outline="0" collapsedLevelsAreSubtotals="1" fieldPosition="0">
        <references count="3">
          <reference field="4294967294" count="1" selected="0">
            <x v="17"/>
          </reference>
          <reference field="1" count="2" selected="0">
            <x v="4"/>
            <x v="5"/>
          </reference>
          <reference field="22" count="1" selected="0">
            <x v="0"/>
          </reference>
        </references>
      </pivotArea>
    </format>
    <format dxfId="399">
      <pivotArea outline="0" collapsedLevelsAreSubtotals="1" fieldPosition="0">
        <references count="3">
          <reference field="4294967294" count="1" selected="0">
            <x v="17"/>
          </reference>
          <reference field="1" count="2" selected="0">
            <x v="2"/>
            <x v="3"/>
          </reference>
          <reference field="22" count="1" selected="0">
            <x v="0"/>
          </reference>
        </references>
      </pivotArea>
    </format>
    <format dxfId="400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401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402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403">
      <pivotArea outline="0" collapsedLevelsAreSubtotals="1" fieldPosition="0">
        <references count="3">
          <reference field="4294967294" count="1" selected="0">
            <x v="17"/>
          </reference>
          <reference field="1" count="2" selected="0">
            <x v="2"/>
            <x v="3"/>
          </reference>
          <reference field="22" count="1" selected="0">
            <x v="1"/>
          </reference>
        </references>
      </pivotArea>
    </format>
    <format dxfId="404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1"/>
          </reference>
          <reference field="22" count="1" selected="0">
            <x v="1"/>
          </reference>
        </references>
      </pivotArea>
    </format>
    <format dxfId="405">
      <pivotArea outline="0" collapsedLevelsAreSubtotals="1" fieldPosition="0">
        <references count="3">
          <reference field="4294967294" count="1" selected="0">
            <x v="17"/>
          </reference>
          <reference field="1" count="2" selected="0">
            <x v="4"/>
            <x v="5"/>
          </reference>
          <reference field="22" count="1" selected="0">
            <x v="1"/>
          </reference>
        </references>
      </pivotArea>
    </format>
    <format dxfId="406">
      <pivotArea outline="0" collapsedLevelsAreSubtotals="1" fieldPosition="0">
        <references count="2">
          <reference field="4294967294" count="1" selected="0">
            <x v="17"/>
          </reference>
          <reference field="22" count="1" selected="0" defaultSubtotal="1">
            <x v="1"/>
          </reference>
        </references>
      </pivotArea>
    </format>
    <format dxfId="407">
      <pivotArea outline="0" collapsedLevelsAreSubtotals="1" fieldPosition="0">
        <references count="2">
          <reference field="4294967294" count="1" selected="0">
            <x v="17"/>
          </reference>
          <reference field="22" count="1" selected="0" defaultSubtotal="1">
            <x v="0"/>
          </reference>
        </references>
      </pivotArea>
    </format>
    <format dxfId="408">
      <pivotArea outline="0" collapsedLevelsAreSubtotals="1" fieldPosition="0">
        <references count="3">
          <reference field="4294967294" count="1" selected="0">
            <x v="17"/>
          </reference>
          <reference field="1" count="2" selected="0">
            <x v="4"/>
            <x v="5"/>
          </reference>
          <reference field="22" count="1" selected="0">
            <x v="0"/>
          </reference>
        </references>
      </pivotArea>
    </format>
    <format dxfId="409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410">
      <pivotArea outline="0" collapsedLevelsAreSubtotals="1" fieldPosition="0">
        <references count="3">
          <reference field="4294967294" count="1" selected="0">
            <x v="17"/>
          </reference>
          <reference field="1" count="1" selected="0">
            <x v="6"/>
          </reference>
          <reference field="22" count="1" selected="0">
            <x v="1"/>
          </reference>
        </references>
      </pivotArea>
    </format>
    <format dxfId="411">
      <pivotArea field="22" type="button" dataOnly="0" labelOnly="1" outline="0" axis="axisRow" fieldPosition="0"/>
    </format>
    <format dxfId="412">
      <pivotArea field="1" type="button" dataOnly="0" labelOnly="1" outline="0" axis="axisRow" fieldPosition="1"/>
    </format>
    <format dxfId="413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414">
      <pivotArea field="22" type="button" dataOnly="0" labelOnly="1" outline="0" axis="axisRow" fieldPosition="0"/>
    </format>
    <format dxfId="415">
      <pivotArea field="1" type="button" dataOnly="0" labelOnly="1" outline="0" axis="axisRow" fieldPosition="1"/>
    </format>
    <format dxfId="416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417">
      <pivotArea dataOnly="0" labelOnly="1" outline="0" fieldPosition="0">
        <references count="2">
          <reference field="1" count="0"/>
          <reference field="22" count="1" selected="0">
            <x v="0"/>
          </reference>
        </references>
      </pivotArea>
    </format>
    <format dxfId="418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419">
      <pivotArea outline="0" collapsedLevelsAreSubtotals="1" fieldPosition="0">
        <references count="3">
          <reference field="4294967294" count="1" selected="0">
            <x v="14"/>
          </reference>
          <reference field="1" count="2" selected="0">
            <x v="0"/>
            <x v="1"/>
          </reference>
          <reference field="22" count="1" selected="0">
            <x v="0"/>
          </reference>
        </references>
      </pivotArea>
    </format>
    <format dxfId="420">
      <pivotArea outline="0" collapsedLevelsAreSubtotals="1" fieldPosition="0">
        <references count="3">
          <reference field="4294967294" count="1" selected="0">
            <x v="6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421">
      <pivotArea outline="0" collapsedLevelsAreSubtotals="1" fieldPosition="0">
        <references count="3">
          <reference field="4294967294" count="1" selected="0">
            <x v="11"/>
          </reference>
          <reference field="1" count="4" selected="0">
            <x v="3"/>
            <x v="4"/>
            <x v="5"/>
            <x v="6"/>
          </reference>
          <reference field="22" count="1" selected="0">
            <x v="1"/>
          </reference>
        </references>
      </pivotArea>
    </format>
    <format dxfId="422">
      <pivotArea outline="0" collapsedLevelsAreSubtotals="1" fieldPosition="0">
        <references count="2">
          <reference field="4294967294" count="1" selected="0">
            <x v="11"/>
          </reference>
          <reference field="22" count="1" selected="0" defaultSubtotal="1">
            <x v="1"/>
          </reference>
        </references>
      </pivotArea>
    </format>
    <format dxfId="46">
      <pivotArea field="22" grandRow="1" outline="0" collapsedLevelsAreSubtotals="1" axis="axisRow" fieldPosition="0">
        <references count="1">
          <reference field="4294967294" count="1" selected="0">
            <x v="1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grandTotalCaption="TOTAL" updatedVersion="3" minRefreshableVersion="3" showCalcMbrs="0" useAutoFormatting="1" itemPrintTitles="1" createdVersion="3" indent="0" compact="0" compactData="0" multipleFieldFilters="0">
  <location ref="A5:T23" firstHeaderRow="1" firstDataRow="2" firstDataCol="2" rowPageCount="1" colPageCount="1"/>
  <pivotFields count="33">
    <pivotField compact="0" outline="0" showAll="0"/>
    <pivotField axis="axisRow" compact="0" outline="0" showAll="0">
      <items count="9">
        <item x="1"/>
        <item x="2"/>
        <item x="3"/>
        <item x="4"/>
        <item x="5"/>
        <item x="6"/>
        <item x="0"/>
        <item h="1" x="7"/>
        <item t="default"/>
      </items>
    </pivotField>
    <pivotField axis="axisPage" compact="0" outline="0" multipleItemSelectionAllowed="1" showAl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h="1" x="11"/>
        <item h="1" x="12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axis="axisRow" compact="0" outline="0" multipleItemSelectionAllowed="1" showAll="0">
      <items count="7">
        <item x="0"/>
        <item x="1"/>
        <item h="1" m="1" x="5"/>
        <item h="1" x="2"/>
        <item h="1" x="3"/>
        <item h="1" m="1" x="4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</pivotFields>
  <rowFields count="2">
    <field x="22"/>
    <field x="1"/>
  </rowFields>
  <rowItems count="17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 t="grand">
      <x/>
    </i>
  </rowItems>
  <colFields count="1">
    <field x="-2"/>
  </colFields>
  <colItems count="1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</colItems>
  <pageFields count="1">
    <pageField fld="2" hier="-1"/>
  </pageFields>
  <dataFields count="18">
    <dataField name="8 h" fld="4" subtotal="average" baseField="0" baseItem="0" numFmtId="4"/>
    <dataField name="9 h" fld="5" subtotal="average" baseField="0" baseItem="0"/>
    <dataField name="10 h" fld="6" subtotal="average" baseField="0" baseItem="0"/>
    <dataField name="11 h" fld="7" subtotal="average" baseField="0" baseItem="0"/>
    <dataField name="12 h" fld="8" subtotal="average" baseField="0" baseItem="0"/>
    <dataField name="13 h" fld="9" subtotal="average" baseField="0" baseItem="0"/>
    <dataField name="14 h" fld="10" subtotal="average" baseField="0" baseItem="0"/>
    <dataField name="15 h" fld="11" subtotal="average" baseField="0" baseItem="0"/>
    <dataField name="16 h" fld="12" subtotal="average" baseField="0" baseItem="0"/>
    <dataField name="17 h" fld="13" subtotal="average" baseField="0" baseItem="0"/>
    <dataField name="18 h" fld="14" subtotal="average" baseField="0" baseItem="0"/>
    <dataField name="19 h" fld="15" subtotal="average" baseField="0" baseItem="0"/>
    <dataField name="20 h" fld="16" subtotal="average" baseField="0" baseItem="0"/>
    <dataField name="21 h" fld="17" subtotal="average" baseField="0" baseItem="0"/>
    <dataField name="22 h" fld="18" subtotal="average" baseField="0" baseItem="0"/>
    <dataField name="23 h" fld="19" subtotal="average" baseField="0" baseItem="0"/>
    <dataField name="24 h" fld="20" subtotal="average" baseField="0" baseItem="0"/>
    <dataField name="Numbers of teams" fld="30" baseField="0" baseItem="0" numFmtId="3"/>
  </dataFields>
  <formats count="174">
    <format dxfId="142">
      <pivotArea collapsedLevelsAreSubtotals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143">
      <pivotArea grandRow="1" outline="0" collapsedLevelsAreSubtotals="1" fieldPosition="0"/>
    </format>
    <format dxfId="144">
      <pivotArea collapsedLevelsAreSubtotals="1" fieldPosition="0">
        <references count="1">
          <reference field="1" count="7">
            <x v="0"/>
            <x v="1"/>
            <x v="2"/>
            <x v="3"/>
            <x v="4"/>
            <x v="5"/>
            <x v="6"/>
          </reference>
        </references>
      </pivotArea>
    </format>
    <format dxfId="145">
      <pivotArea outline="0" fieldPosition="0">
        <references count="1">
          <reference field="4294967294" count="1">
            <x v="17"/>
          </reference>
        </references>
      </pivotArea>
    </format>
    <format dxfId="146">
      <pivotArea outline="0" collapsedLevelsAreSubtotals="1" fieldPosition="0"/>
    </format>
    <format dxfId="147">
      <pivotArea field="1" grandRow="1" outline="0" collapsedLevelsAreSubtotals="1" axis="axisRow" fieldPosition="1">
        <references count="1">
          <reference field="4294967294" count="1" selected="0">
            <x v="0"/>
          </reference>
        </references>
      </pivotArea>
    </format>
    <format dxfId="148">
      <pivotArea field="1" grandRow="1" outline="0" collapsedLevelsAreSubtotals="1" axis="axisRow" fieldPosition="1">
        <references count="1">
          <reference field="4294967294" count="1" selected="0">
            <x v="0"/>
          </reference>
        </references>
      </pivotArea>
    </format>
    <format dxfId="149">
      <pivotArea field="1" grandRow="1" outline="0" collapsedLevelsAreSubtotals="1" axis="axisRow" fieldPosition="1">
        <references count="1">
          <reference field="4294967294" count="2" selected="0">
            <x v="4"/>
            <x v="5"/>
          </reference>
        </references>
      </pivotArea>
    </format>
    <format dxfId="150">
      <pivotArea field="1" grandRow="1" outline="0" collapsedLevelsAreSubtotals="1" axis="axisRow" fieldPosition="1">
        <references count="1">
          <reference field="4294967294" count="1" selected="0">
            <x v="9"/>
          </reference>
        </references>
      </pivotArea>
    </format>
    <format dxfId="151">
      <pivotArea field="1" grandRow="1" outline="0" collapsedLevelsAreSubtotals="1" axis="axisRow" fieldPosition="1">
        <references count="1">
          <reference field="4294967294" count="1" selected="0">
            <x v="16"/>
          </reference>
        </references>
      </pivotArea>
    </format>
    <format dxfId="152">
      <pivotArea field="1" grandRow="1" outline="0" collapsedLevelsAreSubtotals="1" axis="axisRow" fieldPosition="1">
        <references count="1">
          <reference field="4294967294" count="1" selected="0">
            <x v="3"/>
          </reference>
        </references>
      </pivotArea>
    </format>
    <format dxfId="153">
      <pivotArea field="1" grandRow="1" outline="0" collapsedLevelsAreSubtotals="1" axis="axisRow" fieldPosition="1">
        <references count="1">
          <reference field="4294967294" count="1" selected="0">
            <x v="6"/>
          </reference>
        </references>
      </pivotArea>
    </format>
    <format dxfId="154">
      <pivotArea field="1" grandRow="1" outline="0" collapsedLevelsAreSubtotals="1" axis="axisRow" fieldPosition="1">
        <references count="1">
          <reference field="4294967294" count="1" selected="0">
            <x v="8"/>
          </reference>
        </references>
      </pivotArea>
    </format>
    <format dxfId="155">
      <pivotArea outline="0" collapsedLevelsAreSubtotals="1" fieldPosition="0">
        <references count="2">
          <reference field="4294967294" count="1" selected="0">
            <x v="0"/>
          </reference>
          <reference field="1" count="2" selected="0">
            <x v="0"/>
            <x v="1"/>
          </reference>
        </references>
      </pivotArea>
    </format>
    <format dxfId="156">
      <pivotArea outline="0" collapsedLevelsAreSubtotals="1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format>
    <format dxfId="157">
      <pivotArea outline="0" collapsedLevelsAreSubtotals="1" fieldPosition="0">
        <references count="2">
          <reference field="4294967294" count="1" selected="0">
            <x v="3"/>
          </reference>
          <reference field="1" count="1" selected="0">
            <x v="0"/>
          </reference>
        </references>
      </pivotArea>
    </format>
    <format dxfId="158">
      <pivotArea outline="0" collapsedLevelsAreSubtotals="1" fieldPosition="0">
        <references count="2">
          <reference field="4294967294" count="1" selected="0">
            <x v="3"/>
          </reference>
          <reference field="1" count="2" selected="0">
            <x v="5"/>
            <x v="6"/>
          </reference>
        </references>
      </pivotArea>
    </format>
    <format dxfId="159">
      <pivotArea outline="0" collapsedLevelsAreSubtotals="1" fieldPosition="0">
        <references count="2">
          <reference field="4294967294" count="1" selected="0">
            <x v="4"/>
          </reference>
          <reference field="1" count="1" selected="0">
            <x v="1"/>
          </reference>
        </references>
      </pivotArea>
    </format>
    <format dxfId="160">
      <pivotArea outline="0" collapsedLevelsAreSubtotals="1" fieldPosition="0">
        <references count="2">
          <reference field="4294967294" count="1" selected="0">
            <x v="6"/>
          </reference>
          <reference field="1" count="6" selected="0">
            <x v="1"/>
            <x v="2"/>
            <x v="3"/>
            <x v="4"/>
            <x v="5"/>
            <x v="6"/>
          </reference>
        </references>
      </pivotArea>
    </format>
    <format dxfId="161">
      <pivotArea field="1" grandRow="1" outline="0" collapsedLevelsAreSubtotals="1" axis="axisRow" fieldPosition="1">
        <references count="1">
          <reference field="4294967294" count="2" selected="0">
            <x v="6"/>
            <x v="7"/>
          </reference>
        </references>
      </pivotArea>
    </format>
    <format dxfId="162">
      <pivotArea outline="0" collapsedLevelsAreSubtotals="1" fieldPosition="0">
        <references count="2">
          <reference field="4294967294" count="1" selected="0">
            <x v="3"/>
          </reference>
          <reference field="1" count="2" selected="0">
            <x v="5"/>
            <x v="6"/>
          </reference>
        </references>
      </pivotArea>
    </format>
    <format dxfId="163">
      <pivotArea field="1" grandRow="1" outline="0" collapsedLevelsAreSubtotals="1" axis="axisRow" fieldPosition="1">
        <references count="1">
          <reference field="4294967294" count="1" selected="0">
            <x v="3"/>
          </reference>
        </references>
      </pivotArea>
    </format>
    <format dxfId="164">
      <pivotArea outline="0" collapsedLevelsAreSubtotals="1" fieldPosition="0">
        <references count="2">
          <reference field="4294967294" count="1" selected="0">
            <x v="3"/>
          </reference>
          <reference field="1" count="1" selected="0">
            <x v="0"/>
          </reference>
        </references>
      </pivotArea>
    </format>
    <format dxfId="165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166">
      <pivotArea outline="0" collapsedLevelsAreSubtotals="1" fieldPosition="0">
        <references count="1">
          <reference field="4294967294" count="2" selected="0">
            <x v="6"/>
            <x v="7"/>
          </reference>
        </references>
      </pivotArea>
    </format>
    <format dxfId="167">
      <pivotArea outline="0" collapsedLevelsAreSubtotals="1" fieldPosition="0">
        <references count="2">
          <reference field="4294967294" count="3" selected="0">
            <x v="8"/>
            <x v="9"/>
            <x v="10"/>
          </reference>
          <reference field="1" count="1" selected="0">
            <x v="0"/>
          </reference>
        </references>
      </pivotArea>
    </format>
    <format dxfId="168">
      <pivotArea field="1" grandRow="1" outline="0" collapsedLevelsAreSubtotals="1" axis="axisRow" fieldPosition="1">
        <references count="1">
          <reference field="4294967294" count="2" selected="0">
            <x v="10"/>
            <x v="11"/>
          </reference>
        </references>
      </pivotArea>
    </format>
    <format dxfId="169">
      <pivotArea outline="0" collapsedLevelsAreSubtotals="1" fieldPosition="0">
        <references count="2">
          <reference field="4294967294" count="1" selected="0">
            <x v="15"/>
          </reference>
          <reference field="1" count="3" selected="0">
            <x v="1"/>
            <x v="2"/>
            <x v="3"/>
          </reference>
        </references>
      </pivotArea>
    </format>
    <format dxfId="170">
      <pivotArea outline="0" collapsedLevelsAreSubtotals="1" fieldPosition="0">
        <references count="2">
          <reference field="4294967294" count="1" selected="0">
            <x v="16"/>
          </reference>
          <reference field="1" count="2" selected="0">
            <x v="0"/>
            <x v="1"/>
          </reference>
        </references>
      </pivotArea>
    </format>
    <format dxfId="171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4"/>
          </reference>
        </references>
      </pivotArea>
    </format>
    <format dxfId="172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6"/>
          </reference>
        </references>
      </pivotArea>
    </format>
    <format dxfId="173">
      <pivotArea outline="0" collapsedLevelsAreSubtotals="1" fieldPosition="0">
        <references count="2">
          <reference field="4294967294" count="1" selected="0">
            <x v="14"/>
          </reference>
          <reference field="1" count="1" selected="0">
            <x v="5"/>
          </reference>
        </references>
      </pivotArea>
    </format>
    <format dxfId="174">
      <pivotArea outline="0" collapsedLevelsAreSubtotals="1" fieldPosition="0">
        <references count="2">
          <reference field="4294967294" count="1" selected="0">
            <x v="11"/>
          </reference>
          <reference field="1" count="4" selected="0">
            <x v="2"/>
            <x v="3"/>
            <x v="4"/>
            <x v="5"/>
          </reference>
        </references>
      </pivotArea>
    </format>
    <format dxfId="175">
      <pivotArea outline="0" collapsedLevelsAreSubtotals="1" fieldPosition="0">
        <references count="2">
          <reference field="4294967294" count="1" selected="0">
            <x v="10"/>
          </reference>
          <reference field="1" count="5" selected="0">
            <x v="1"/>
            <x v="2"/>
            <x v="3"/>
            <x v="4"/>
            <x v="5"/>
          </reference>
        </references>
      </pivotArea>
    </format>
    <format dxfId="176">
      <pivotArea outline="0" collapsedLevelsAreSubtotals="1" fieldPosition="0">
        <references count="2">
          <reference field="4294967294" count="1" selected="0">
            <x v="9"/>
          </reference>
          <reference field="1" count="1" selected="0">
            <x v="5"/>
          </reference>
        </references>
      </pivotArea>
    </format>
    <format dxfId="177">
      <pivotArea outline="0" collapsedLevelsAreSubtotals="1" fieldPosition="0">
        <references count="2">
          <reference field="4294967294" count="1" selected="0">
            <x v="8"/>
          </reference>
          <reference field="1" count="4" selected="0">
            <x v="1"/>
            <x v="2"/>
            <x v="3"/>
            <x v="4"/>
          </reference>
        </references>
      </pivotArea>
    </format>
    <format dxfId="178">
      <pivotArea outline="0" collapsedLevelsAreSubtotals="1" fieldPosition="0">
        <references count="2">
          <reference field="4294967294" count="1" selected="0">
            <x v="8"/>
          </reference>
          <reference field="1" count="1" selected="0">
            <x v="6"/>
          </reference>
        </references>
      </pivotArea>
    </format>
    <format dxfId="179">
      <pivotArea outline="0" collapsedLevelsAreSubtotals="1" fieldPosition="0">
        <references count="2">
          <reference field="4294967294" count="1" selected="0">
            <x v="5"/>
          </reference>
          <reference field="1" count="0" selected="0"/>
        </references>
      </pivotArea>
    </format>
    <format dxfId="180">
      <pivotArea outline="0" collapsedLevelsAreSubtotals="1" fieldPosition="0">
        <references count="2">
          <reference field="4294967294" count="1" selected="0">
            <x v="4"/>
          </reference>
          <reference field="1" count="1" selected="0">
            <x v="6"/>
          </reference>
        </references>
      </pivotArea>
    </format>
    <format dxfId="181">
      <pivotArea outline="0" collapsedLevelsAreSubtotals="1" fieldPosition="0">
        <references count="2">
          <reference field="4294967294" count="1" selected="0">
            <x v="8"/>
          </reference>
          <reference field="1" count="1" selected="0">
            <x v="5"/>
          </reference>
        </references>
      </pivotArea>
    </format>
    <format dxfId="182">
      <pivotArea outline="0" collapsedLevelsAreSubtotals="1" fieldPosition="0">
        <references count="2">
          <reference field="4294967294" count="1" selected="0">
            <x v="9"/>
          </reference>
          <reference field="1" count="4" selected="0">
            <x v="1"/>
            <x v="2"/>
            <x v="3"/>
            <x v="4"/>
          </reference>
        </references>
      </pivotArea>
    </format>
    <format dxfId="183">
      <pivotArea outline="0" collapsedLevelsAreSubtotals="1" fieldPosition="0">
        <references count="2">
          <reference field="4294967294" count="1" selected="0">
            <x v="9"/>
          </reference>
          <reference field="1" count="1" selected="0">
            <x v="6"/>
          </reference>
        </references>
      </pivotArea>
    </format>
    <format dxfId="184">
      <pivotArea field="1" grandRow="1" outline="0" collapsedLevelsAreSubtotals="1" axis="axisRow" fieldPosition="1">
        <references count="1">
          <reference field="4294967294" count="4" selected="0">
            <x v="12"/>
            <x v="13"/>
            <x v="14"/>
            <x v="15"/>
          </reference>
        </references>
      </pivotArea>
    </format>
    <format dxfId="185">
      <pivotArea outline="0" collapsedLevelsAreSubtotals="1" fieldPosition="0">
        <references count="2">
          <reference field="4294967294" count="4" selected="0">
            <x v="11"/>
            <x v="12"/>
            <x v="13"/>
            <x v="14"/>
          </reference>
          <reference field="1" count="2" selected="0">
            <x v="0"/>
            <x v="1"/>
          </reference>
        </references>
      </pivotArea>
    </format>
    <format dxfId="186">
      <pivotArea outline="0" collapsedLevelsAreSubtotals="1" fieldPosition="0">
        <references count="2">
          <reference field="4294967294" count="1" selected="0">
            <x v="15"/>
          </reference>
          <reference field="1" count="1" selected="0">
            <x v="0"/>
          </reference>
        </references>
      </pivotArea>
    </format>
    <format dxfId="187">
      <pivotArea outline="0" collapsedLevelsAreSubtotals="1" fieldPosition="0">
        <references count="2">
          <reference field="4294967294" count="3" selected="0">
            <x v="12"/>
            <x v="13"/>
            <x v="14"/>
          </reference>
          <reference field="1" count="3" selected="0">
            <x v="2"/>
            <x v="3"/>
            <x v="4"/>
          </reference>
        </references>
      </pivotArea>
    </format>
    <format dxfId="188">
      <pivotArea outline="0" collapsedLevelsAreSubtotals="1" fieldPosition="0">
        <references count="2">
          <reference field="4294967294" count="6" selected="0">
            <x v="10"/>
            <x v="11"/>
            <x v="12"/>
            <x v="13"/>
            <x v="14"/>
            <x v="15"/>
          </reference>
          <reference field="1" count="1" selected="0">
            <x v="6"/>
          </reference>
        </references>
      </pivotArea>
    </format>
    <format dxfId="189">
      <pivotArea outline="0" collapsedLevelsAreSubtotals="1" fieldPosition="0">
        <references count="2">
          <reference field="4294967294" count="2" selected="0">
            <x v="12"/>
            <x v="13"/>
          </reference>
          <reference field="1" count="1" selected="0">
            <x v="5"/>
          </reference>
        </references>
      </pivotArea>
    </format>
    <format dxfId="190">
      <pivotArea outline="0" collapsedLevelsAreSubtotals="1" fieldPosition="0">
        <references count="2">
          <reference field="4294967294" count="1" selected="0">
            <x v="15"/>
          </reference>
          <reference field="1" count="2" selected="0">
            <x v="4"/>
            <x v="5"/>
          </reference>
        </references>
      </pivotArea>
    </format>
    <format dxfId="191">
      <pivotArea outline="0" collapsedLevelsAreSubtotals="1" fieldPosition="0">
        <references count="2">
          <reference field="4294967294" count="1" selected="0">
            <x v="3"/>
          </reference>
          <reference field="1" count="5" selected="0">
            <x v="1"/>
            <x v="2"/>
            <x v="3"/>
            <x v="4"/>
            <x v="5"/>
          </reference>
        </references>
      </pivotArea>
    </format>
    <format dxfId="192">
      <pivotArea outline="0" collapsedLevelsAreSubtotals="1" fieldPosition="0">
        <references count="2">
          <reference field="4294967294" count="1" selected="0">
            <x v="16"/>
          </reference>
          <reference field="1" count="2" selected="0">
            <x v="2"/>
            <x v="3"/>
          </reference>
        </references>
      </pivotArea>
    </format>
    <format dxfId="193">
      <pivotArea outline="0" collapsedLevelsAreSubtotals="1" fieldPosition="0">
        <references count="2">
          <reference field="4294967294" count="1" selected="0">
            <x v="16"/>
          </reference>
          <reference field="1" count="1" selected="0">
            <x v="5"/>
          </reference>
        </references>
      </pivotArea>
    </format>
    <format dxfId="194">
      <pivotArea outline="0" collapsedLevelsAreSubtotals="1" fieldPosition="0"/>
    </format>
    <format dxfId="195">
      <pivotArea outline="0" collapsedLevelsAreSubtotals="1" fieldPosition="0">
        <references count="1">
          <reference field="4294967294" count="1" selected="0">
            <x v="17"/>
          </reference>
        </references>
      </pivotArea>
    </format>
    <format dxfId="196">
      <pivotArea outline="0" collapsedLevelsAreSubtotals="1" fieldPosition="0">
        <references count="2">
          <reference field="4294967294" count="1" selected="0">
            <x v="5"/>
          </reference>
          <reference field="1" count="2" selected="0" defaultSubtotal="1">
            <x v="0"/>
            <x v="1"/>
          </reference>
        </references>
      </pivotArea>
    </format>
    <format dxfId="197">
      <pivotArea outline="0" collapsedLevelsAreSubtotals="1" fieldPosition="0">
        <references count="2">
          <reference field="4294967294" count="1" selected="0">
            <x v="5"/>
          </reference>
          <reference field="1" count="1" selected="0" defaultSubtotal="1">
            <x v="4"/>
          </reference>
        </references>
      </pivotArea>
    </format>
    <format dxfId="198">
      <pivotArea outline="0" collapsedLevelsAreSubtotals="1" fieldPosition="0">
        <references count="2">
          <reference field="4294967294" count="1" selected="0">
            <x v="8"/>
          </reference>
          <reference field="1" count="2" selected="0" defaultSubtotal="1">
            <x v="0"/>
            <x v="1"/>
          </reference>
        </references>
      </pivotArea>
    </format>
    <format dxfId="199">
      <pivotArea outline="0" collapsedLevelsAreSubtotals="1" fieldPosition="0">
        <references count="2">
          <reference field="4294967294" count="1" selected="0">
            <x v="10"/>
          </reference>
          <reference field="1" count="1" selected="0" defaultSubtotal="1">
            <x v="0"/>
          </reference>
        </references>
      </pivotArea>
    </format>
    <format dxfId="200">
      <pivotArea outline="0" collapsedLevelsAreSubtotals="1" fieldPosition="0">
        <references count="2">
          <reference field="4294967294" count="1" selected="0">
            <x v="10"/>
          </reference>
          <reference field="1" count="3" selected="0" defaultSubtotal="1">
            <x v="1"/>
            <x v="2"/>
            <x v="3"/>
          </reference>
        </references>
      </pivotArea>
    </format>
    <format dxfId="201">
      <pivotArea outline="0" collapsedLevelsAreSubtotals="1" fieldPosition="0">
        <references count="2">
          <reference field="4294967294" count="1" selected="0">
            <x v="13"/>
          </reference>
          <reference field="1" count="3" selected="0" defaultSubtotal="1">
            <x v="0"/>
            <x v="1"/>
            <x v="2"/>
          </reference>
        </references>
      </pivotArea>
    </format>
    <format dxfId="202">
      <pivotArea outline="0" collapsedLevelsAreSubtotals="1" fieldPosition="0">
        <references count="2">
          <reference field="4294967294" count="2" selected="0">
            <x v="11"/>
            <x v="12"/>
          </reference>
          <reference field="1" count="1" selected="0" defaultSubtotal="1">
            <x v="0"/>
          </reference>
        </references>
      </pivotArea>
    </format>
    <format dxfId="203">
      <pivotArea outline="0" collapsedLevelsAreSubtotals="1" fieldPosition="0">
        <references count="2">
          <reference field="4294967294" count="1" selected="0">
            <x v="14"/>
          </reference>
          <reference field="1" count="1" selected="0" defaultSubtotal="1">
            <x v="0"/>
          </reference>
        </references>
      </pivotArea>
    </format>
    <format dxfId="204">
      <pivotArea outline="0" collapsedLevelsAreSubtotals="1" fieldPosition="0">
        <references count="2">
          <reference field="4294967294" count="1" selected="0">
            <x v="9"/>
          </reference>
          <reference field="1" count="1" selected="0" defaultSubtotal="1">
            <x v="3"/>
          </reference>
        </references>
      </pivotArea>
    </format>
    <format dxfId="205">
      <pivotArea outline="0" collapsedLevelsAreSubtotals="1" fieldPosition="0">
        <references count="2">
          <reference field="4294967294" count="1" selected="0">
            <x v="4"/>
          </reference>
          <reference field="1" count="1" selected="0" defaultSubtotal="1">
            <x v="1"/>
          </reference>
        </references>
      </pivotArea>
    </format>
    <format dxfId="206">
      <pivotArea outline="0" collapsedLevelsAreSubtotals="1" fieldPosition="0">
        <references count="2">
          <reference field="4294967294" count="1" selected="0">
            <x v="5"/>
          </reference>
          <reference field="1" count="1" selected="0" defaultSubtotal="1">
            <x v="0"/>
          </reference>
        </references>
      </pivotArea>
    </format>
    <format dxfId="207">
      <pivotArea outline="0" collapsedLevelsAreSubtotals="1" fieldPosition="0">
        <references count="2">
          <reference field="4294967294" count="1" selected="0">
            <x v="8"/>
          </reference>
          <reference field="1" count="1" selected="0" defaultSubtotal="1">
            <x v="0"/>
          </reference>
        </references>
      </pivotArea>
    </format>
    <format dxfId="208">
      <pivotArea outline="0" collapsedLevelsAreSubtotals="1" fieldPosition="0">
        <references count="2">
          <reference field="4294967294" count="1" selected="0">
            <x v="10"/>
          </reference>
          <reference field="1" count="2" selected="0" defaultSubtotal="1">
            <x v="1"/>
            <x v="2"/>
          </reference>
        </references>
      </pivotArea>
    </format>
    <format dxfId="209">
      <pivotArea outline="0" collapsedLevelsAreSubtotals="1" fieldPosition="0">
        <references count="2">
          <reference field="4294967294" count="1" selected="0">
            <x v="13"/>
          </reference>
          <reference field="1" count="1" selected="0" defaultSubtotal="1">
            <x v="0"/>
          </reference>
        </references>
      </pivotArea>
    </format>
    <format dxfId="210">
      <pivotArea outline="0" collapsedLevelsAreSubtotals="1" fieldPosition="0">
        <references count="2">
          <reference field="4294967294" count="1" selected="0">
            <x v="13"/>
          </reference>
          <reference field="1" count="2" selected="0" defaultSubtotal="1">
            <x v="1"/>
            <x v="2"/>
          </reference>
        </references>
      </pivotArea>
    </format>
    <format dxfId="211">
      <pivotArea outline="0" collapsedLevelsAreSubtotals="1" fieldPosition="0">
        <references count="2">
          <reference field="4294967294" count="1" selected="0">
            <x v="3"/>
          </reference>
          <reference field="1" count="1" selected="0" defaultSubtotal="1">
            <x v="0"/>
          </reference>
        </references>
      </pivotArea>
    </format>
    <format dxfId="212">
      <pivotArea outline="0" collapsedLevelsAreSubtotals="1" fieldPosition="0">
        <references count="2">
          <reference field="4294967294" count="1" selected="0">
            <x v="3"/>
          </reference>
          <reference field="1" count="1" selected="0" defaultSubtotal="1">
            <x v="0"/>
          </reference>
        </references>
      </pivotArea>
    </format>
    <format dxfId="213">
      <pivotArea outline="0" collapsedLevelsAreSubtotals="1" fieldPosition="0">
        <references count="2">
          <reference field="4294967294" count="1" selected="0">
            <x v="3"/>
          </reference>
          <reference field="1" count="4" selected="0" defaultSubtotal="1">
            <x v="1"/>
            <x v="2"/>
            <x v="3"/>
            <x v="4"/>
          </reference>
        </references>
      </pivotArea>
    </format>
    <format dxfId="214">
      <pivotArea field="22" type="button" dataOnly="0" labelOnly="1" outline="0" axis="axisRow" fieldPosition="0"/>
    </format>
    <format dxfId="215">
      <pivotArea field="1" type="button" dataOnly="0" labelOnly="1" outline="0" axis="axisRow" fieldPosition="1"/>
    </format>
    <format dxfId="216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17">
      <pivotArea field="22" type="button" dataOnly="0" labelOnly="1" outline="0" axis="axisRow" fieldPosition="0"/>
    </format>
    <format dxfId="218">
      <pivotArea field="1" type="button" dataOnly="0" labelOnly="1" outline="0" axis="axisRow" fieldPosition="1"/>
    </format>
    <format dxfId="219">
      <pivotArea dataOnly="0" labelOnly="1" outline="0" fieldPosition="0">
        <references count="1">
          <reference field="4294967294" count="17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</references>
      </pivotArea>
    </format>
    <format dxfId="220">
      <pivotArea dataOnly="0" labelOnly="1" outline="0" fieldPosition="0">
        <references count="2">
          <reference field="1" count="0"/>
          <reference field="22" count="1" selected="0">
            <x v="0"/>
          </reference>
        </references>
      </pivotArea>
    </format>
    <format dxfId="141">
      <pivotArea outline="0" collapsedLevelsAreSubtotals="1" fieldPosition="0">
        <references count="2">
          <reference field="4294967294" count="1" selected="0">
            <x v="17"/>
          </reference>
          <reference field="22" count="0" selected="0" defaultSubtotal="1"/>
        </references>
      </pivotArea>
    </format>
    <format dxfId="140">
      <pivotArea outline="0" collapsedLevelsAreSubtotals="1" fieldPosition="0">
        <references count="2">
          <reference field="4294967294" count="17" selected="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</reference>
          <reference field="22" count="0" selected="0" defaultSubtotal="1"/>
        </references>
      </pivotArea>
    </format>
    <format dxfId="139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138">
      <pivotArea field="22" grandRow="1" outline="0" collapsedLevelsAreSubtotals="1" axis="axisRow" fieldPosition="0">
        <references count="1">
          <reference field="4294967294" count="1" selected="0">
            <x v="6"/>
          </reference>
        </references>
      </pivotArea>
    </format>
    <format dxfId="137">
      <pivotArea field="22" grandRow="1" outline="0" collapsedLevelsAreSubtotals="1" axis="axisRow" fieldPosition="0">
        <references count="1">
          <reference field="4294967294" count="2" selected="0">
            <x v="7"/>
            <x v="8"/>
          </reference>
        </references>
      </pivotArea>
    </format>
    <format dxfId="136">
      <pivotArea outline="0" collapsedLevelsAreSubtotals="1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135">
      <pivotArea outline="0" collapsedLevelsAreSubtotals="1" fieldPosition="0">
        <references count="2">
          <reference field="4294967294" count="1" selected="0">
            <x v="0"/>
          </reference>
          <reference field="22" count="1" selected="0" defaultSubtotal="1">
            <x v="0"/>
          </reference>
        </references>
      </pivotArea>
    </format>
    <format dxfId="134">
      <pivotArea outline="0" collapsedLevelsAreSubtotals="1" fieldPosition="0">
        <references count="2">
          <reference field="4294967294" count="2" selected="0">
            <x v="4"/>
            <x v="5"/>
          </reference>
          <reference field="22" count="1" selected="0" defaultSubtotal="1">
            <x v="0"/>
          </reference>
        </references>
      </pivotArea>
    </format>
    <format dxfId="133">
      <pivotArea outline="0" collapsedLevelsAreSubtotals="1" fieldPosition="0">
        <references count="3">
          <reference field="4294967294" count="2" selected="0">
            <x v="4"/>
            <x v="5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132">
      <pivotArea outline="0" collapsedLevelsAreSubtotals="1" fieldPosition="0">
        <references count="2">
          <reference field="4294967294" count="3" selected="0">
            <x v="7"/>
            <x v="8"/>
            <x v="9"/>
          </reference>
          <reference field="22" count="1" selected="0" defaultSubtotal="1">
            <x v="0"/>
          </reference>
        </references>
      </pivotArea>
    </format>
    <format dxfId="131">
      <pivotArea outline="0" collapsedLevelsAreSubtotals="1" fieldPosition="0">
        <references count="2">
          <reference field="4294967294" count="2" selected="0">
            <x v="15"/>
            <x v="16"/>
          </reference>
          <reference field="22" count="1" selected="0" defaultSubtotal="1">
            <x v="0"/>
          </reference>
        </references>
      </pivotArea>
    </format>
    <format dxfId="130">
      <pivotArea outline="0" collapsedLevelsAreSubtotals="1" fieldPosition="0">
        <references count="3">
          <reference field="4294967294" count="1" selected="0">
            <x v="1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129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128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127">
      <pivotArea outline="0" collapsedLevelsAreSubtotals="1" fieldPosition="0">
        <references count="3">
          <reference field="4294967294" count="1" selected="0">
            <x v="12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126">
      <pivotArea outline="0" collapsedLevelsAreSubtotals="1" fieldPosition="0">
        <references count="3">
          <reference field="4294967294" count="1" selected="0">
            <x v="16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125">
      <pivotArea outline="0" collapsedLevelsAreSubtotals="1" fieldPosition="0">
        <references count="3">
          <reference field="4294967294" count="1" selected="0">
            <x v="15"/>
          </reference>
          <reference field="1" count="2" selected="0">
            <x v="4"/>
            <x v="5"/>
          </reference>
          <reference field="22" count="1" selected="0">
            <x v="0"/>
          </reference>
        </references>
      </pivotArea>
    </format>
    <format dxfId="124">
      <pivotArea outline="0" collapsedLevelsAreSubtotals="1" fieldPosition="0">
        <references count="3">
          <reference field="4294967294" count="1" selected="0">
            <x v="16"/>
          </reference>
          <reference field="1" count="5" selected="0">
            <x v="2"/>
            <x v="3"/>
            <x v="4"/>
            <x v="5"/>
            <x v="6"/>
          </reference>
          <reference field="22" count="1" selected="0">
            <x v="0"/>
          </reference>
        </references>
      </pivotArea>
    </format>
    <format dxfId="123">
      <pivotArea outline="0" collapsedLevelsAreSubtotals="1" fieldPosition="0">
        <references count="2">
          <reference field="4294967294" count="1" selected="0">
            <x v="16"/>
          </reference>
          <reference field="22" count="1" selected="0" defaultSubtotal="1">
            <x v="0"/>
          </reference>
        </references>
      </pivotArea>
    </format>
    <format dxfId="122">
      <pivotArea outline="0" collapsedLevelsAreSubtotals="1" fieldPosition="0">
        <references count="3">
          <reference field="4294967294" count="1" selected="0">
            <x v="16"/>
          </reference>
          <reference field="1" count="3" selected="0">
            <x v="0"/>
            <x v="1"/>
            <x v="2"/>
          </reference>
          <reference field="22" count="1" selected="0">
            <x v="1"/>
          </reference>
        </references>
      </pivotArea>
    </format>
    <format dxfId="121">
      <pivotArea outline="0" collapsedLevelsAreSubtotals="1" fieldPosition="0">
        <references count="3">
          <reference field="4294967294" count="1" selected="0">
            <x v="16"/>
          </reference>
          <reference field="1" count="2" selected="0">
            <x v="5"/>
            <x v="6"/>
          </reference>
          <reference field="22" count="1" selected="0">
            <x v="1"/>
          </reference>
        </references>
      </pivotArea>
    </format>
    <format dxfId="120">
      <pivotArea outline="0" collapsedLevelsAreSubtotals="1" fieldPosition="0">
        <references count="2">
          <reference field="4294967294" count="1" selected="0">
            <x v="16"/>
          </reference>
          <reference field="22" count="1" selected="0" defaultSubtotal="1">
            <x v="1"/>
          </reference>
        </references>
      </pivotArea>
    </format>
    <format dxfId="119">
      <pivotArea outline="0" collapsedLevelsAreSubtotals="1" fieldPosition="0">
        <references count="2">
          <reference field="4294967294" count="4" selected="0">
            <x v="6"/>
            <x v="7"/>
            <x v="8"/>
            <x v="9"/>
          </reference>
          <reference field="22" count="1" selected="0" defaultSubtotal="1">
            <x v="1"/>
          </reference>
        </references>
      </pivotArea>
    </format>
    <format dxfId="118">
      <pivotArea outline="0" collapsedLevelsAreSubtotals="1" fieldPosition="0">
        <references count="2">
          <reference field="4294967294" count="1" selected="0">
            <x v="11"/>
          </reference>
          <reference field="22" count="1" selected="0" defaultSubtotal="1">
            <x v="1"/>
          </reference>
        </references>
      </pivotArea>
    </format>
    <format dxfId="117">
      <pivotArea outline="0" collapsedLevelsAreSubtotals="1" fieldPosition="0">
        <references count="3">
          <reference field="4294967294" count="4" selected="0">
            <x v="6"/>
            <x v="7"/>
            <x v="8"/>
            <x v="9"/>
          </reference>
          <reference field="1" count="3" selected="0">
            <x v="2"/>
            <x v="3"/>
            <x v="4"/>
          </reference>
          <reference field="22" count="1" selected="0">
            <x v="1"/>
          </reference>
        </references>
      </pivotArea>
    </format>
    <format dxfId="116">
      <pivotArea outline="0" collapsedLevelsAreSubtotals="1" fieldPosition="0">
        <references count="3">
          <reference field="4294967294" count="3" selected="0">
            <x v="7"/>
            <x v="8"/>
            <x v="9"/>
          </reference>
          <reference field="1" count="2" selected="0">
            <x v="5"/>
            <x v="6"/>
          </reference>
          <reference field="22" count="1" selected="0">
            <x v="1"/>
          </reference>
        </references>
      </pivotArea>
    </format>
    <format dxfId="115">
      <pivotArea outline="0" collapsedLevelsAreSubtotals="1" fieldPosition="0">
        <references count="3">
          <reference field="4294967294" count="1" selected="0">
            <x v="11"/>
          </reference>
          <reference field="1" count="0" selected="0"/>
          <reference field="22" count="1" selected="0">
            <x v="1"/>
          </reference>
        </references>
      </pivotArea>
    </format>
    <format dxfId="114">
      <pivotArea outline="0" collapsedLevelsAreSubtotals="1" fieldPosition="0">
        <references count="3">
          <reference field="4294967294" count="1" selected="0">
            <x v="7"/>
          </reference>
          <reference field="1" count="2" selected="0">
            <x v="3"/>
            <x v="4"/>
          </reference>
          <reference field="22" count="1" selected="0">
            <x v="0"/>
          </reference>
        </references>
      </pivotArea>
    </format>
    <format dxfId="113">
      <pivotArea outline="0" collapsedLevelsAreSubtotals="1" fieldPosition="0">
        <references count="3">
          <reference field="4294967294" count="1" selected="0">
            <x v="6"/>
          </reference>
          <reference field="1" count="2" selected="0">
            <x v="2"/>
            <x v="3"/>
          </reference>
          <reference field="22" count="1" selected="0">
            <x v="0"/>
          </reference>
        </references>
      </pivotArea>
    </format>
    <format dxfId="112">
      <pivotArea outline="0" collapsedLevelsAreSubtotals="1" fieldPosition="0">
        <references count="3">
          <reference field="4294967294" count="1" selected="0">
            <x v="3"/>
          </reference>
          <reference field="1" count="2" selected="0">
            <x v="2"/>
            <x v="3"/>
          </reference>
          <reference field="22" count="1" selected="0">
            <x v="0"/>
          </reference>
        </references>
      </pivotArea>
    </format>
    <format dxfId="111">
      <pivotArea outline="0" collapsedLevelsAreSubtotals="1" fieldPosition="0">
        <references count="3">
          <reference field="4294967294" count="1" selected="0">
            <x v="1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110">
      <pivotArea outline="0" collapsedLevelsAreSubtotals="1" fieldPosition="0">
        <references count="3">
          <reference field="4294967294" count="1" selected="0">
            <x v="2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109">
      <pivotArea outline="0" collapsedLevelsAreSubtotals="1" fieldPosition="0">
        <references count="3">
          <reference field="4294967294" count="1" selected="0">
            <x v="2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108">
      <pivotArea outline="0" collapsedLevelsAreSubtotals="1" fieldPosition="0">
        <references count="3">
          <reference field="4294967294" count="1" selected="0">
            <x v="9"/>
          </reference>
          <reference field="1" count="2" selected="0">
            <x v="5"/>
            <x v="6"/>
          </reference>
          <reference field="22" count="1" selected="0">
            <x v="0"/>
          </reference>
        </references>
      </pivotArea>
    </format>
    <format dxfId="107">
      <pivotArea outline="0" collapsedLevelsAreSubtotals="1" fieldPosition="0">
        <references count="3">
          <reference field="4294967294" count="1" selected="0">
            <x v="7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106">
      <pivotArea outline="0" collapsedLevelsAreSubtotals="1" fieldPosition="0">
        <references count="3">
          <reference field="4294967294" count="1" selected="0">
            <x v="8"/>
          </reference>
          <reference field="1" count="2" selected="0">
            <x v="2"/>
            <x v="3"/>
          </reference>
          <reference field="22" count="1" selected="0">
            <x v="0"/>
          </reference>
        </references>
      </pivotArea>
    </format>
    <format dxfId="105">
      <pivotArea outline="0" collapsedLevelsAreSubtotals="1" fieldPosition="0">
        <references count="3">
          <reference field="4294967294" count="1" selected="0">
            <x v="5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104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103">
      <pivotArea outline="0" collapsedLevelsAreSubtotals="1" fieldPosition="0">
        <references count="3">
          <reference field="4294967294" count="1" selected="0">
            <x v="14"/>
          </reference>
          <reference field="1" count="2" selected="0">
            <x v="5"/>
            <x v="6"/>
          </reference>
          <reference field="22" count="1" selected="0">
            <x v="0"/>
          </reference>
        </references>
      </pivotArea>
    </format>
    <format dxfId="102">
      <pivotArea outline="0" collapsedLevelsAreSubtotals="1" fieldPosition="0">
        <references count="3">
          <reference field="4294967294" count="1" selected="0">
            <x v="12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101">
      <pivotArea outline="0" collapsedLevelsAreSubtotals="1" fieldPosition="0">
        <references count="3">
          <reference field="4294967294" count="1" selected="0">
            <x v="13"/>
          </reference>
          <reference field="1" count="1" selected="0">
            <x v="0"/>
          </reference>
          <reference field="22" count="1" selected="0">
            <x v="1"/>
          </reference>
        </references>
      </pivotArea>
    </format>
    <format dxfId="100">
      <pivotArea field="22" grandRow="1" outline="0" collapsedLevelsAreSubtotals="1" axis="axisRow" fieldPosition="0">
        <references count="1">
          <reference field="4294967294" count="1" selected="0">
            <x v="12"/>
          </reference>
        </references>
      </pivotArea>
    </format>
    <format dxfId="99">
      <pivotArea outline="0" collapsedLevelsAreSubtotals="1" fieldPosition="0">
        <references count="3">
          <reference field="4294967294" count="1" selected="0">
            <x v="10"/>
          </reference>
          <reference field="1" count="4" selected="0">
            <x v="3"/>
            <x v="4"/>
            <x v="5"/>
            <x v="6"/>
          </reference>
          <reference field="22" count="1" selected="0">
            <x v="0"/>
          </reference>
        </references>
      </pivotArea>
    </format>
    <format dxfId="98">
      <pivotArea outline="0" collapsedLevelsAreSubtotals="1" fieldPosition="0">
        <references count="2">
          <reference field="4294967294" count="1" selected="0">
            <x v="10"/>
          </reference>
          <reference field="22" count="1" selected="0" defaultSubtotal="1">
            <x v="0"/>
          </reference>
        </references>
      </pivotArea>
    </format>
    <format dxfId="97">
      <pivotArea outline="0" collapsedLevelsAreSubtotals="1" fieldPosition="0">
        <references count="2">
          <reference field="4294967294" count="1" selected="0">
            <x v="10"/>
          </reference>
          <reference field="22" count="1" selected="0" defaultSubtotal="1">
            <x v="1"/>
          </reference>
        </references>
      </pivotArea>
    </format>
    <format dxfId="96">
      <pivotArea outline="0" collapsedLevelsAreSubtotals="1" fieldPosition="0">
        <references count="2">
          <reference field="4294967294" count="2" selected="0">
            <x v="1"/>
            <x v="2"/>
          </reference>
          <reference field="22" count="1" selected="0" defaultSubtotal="1">
            <x v="1"/>
          </reference>
        </references>
      </pivotArea>
    </format>
    <format dxfId="95">
      <pivotArea outline="0" collapsedLevelsAreSubtotals="1" fieldPosition="0">
        <references count="3">
          <reference field="4294967294" count="1" selected="0">
            <x v="3"/>
          </reference>
          <reference field="1" count="5" selected="0">
            <x v="2"/>
            <x v="3"/>
            <x v="4"/>
            <x v="5"/>
            <x v="6"/>
          </reference>
          <reference field="22" count="1" selected="0">
            <x v="1"/>
          </reference>
        </references>
      </pivotArea>
    </format>
    <format dxfId="94">
      <pivotArea outline="0" collapsedLevelsAreSubtotals="1" fieldPosition="0">
        <references count="2">
          <reference field="4294967294" count="1" selected="0">
            <x v="3"/>
          </reference>
          <reference field="22" count="1" selected="0" defaultSubtotal="1">
            <x v="1"/>
          </reference>
        </references>
      </pivotArea>
    </format>
    <format dxfId="93">
      <pivotArea outline="0" collapsedLevelsAreSubtotals="1" fieldPosition="0">
        <references count="3">
          <reference field="4294967294" count="1" selected="0">
            <x v="1"/>
          </reference>
          <reference field="1" count="3" selected="0">
            <x v="4"/>
            <x v="5"/>
            <x v="6"/>
          </reference>
          <reference field="22" count="1" selected="0">
            <x v="0"/>
          </reference>
        </references>
      </pivotArea>
    </format>
    <format dxfId="92">
      <pivotArea outline="0" collapsedLevelsAreSubtotals="1" fieldPosition="0">
        <references count="2">
          <reference field="4294967294" count="1" selected="0">
            <x v="1"/>
          </reference>
          <reference field="22" count="1" selected="0" defaultSubtotal="1">
            <x v="0"/>
          </reference>
        </references>
      </pivotArea>
    </format>
    <format dxfId="91">
      <pivotArea outline="0" collapsedLevelsAreSubtotals="1" fieldPosition="0">
        <references count="3">
          <reference field="4294967294" count="1" selected="0">
            <x v="1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90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89">
      <pivotArea outline="0" collapsedLevelsAreSubtotals="1" fieldPosition="0">
        <references count="3">
          <reference field="4294967294" count="1" selected="0">
            <x v="2"/>
          </reference>
          <reference field="1" count="2" selected="0">
            <x v="2"/>
            <x v="3"/>
          </reference>
          <reference field="22" count="1" selected="0">
            <x v="0"/>
          </reference>
        </references>
      </pivotArea>
    </format>
    <format dxfId="88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87">
      <pivotArea outline="0" collapsedLevelsAreSubtotals="1" fieldPosition="0">
        <references count="3">
          <reference field="4294967294" count="1" selected="0">
            <x v="3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86">
      <pivotArea outline="0" collapsedLevelsAreSubtotals="1" fieldPosition="0">
        <references count="2">
          <reference field="4294967294" count="1" selected="0">
            <x v="3"/>
          </reference>
          <reference field="22" count="1" selected="0" defaultSubtotal="1">
            <x v="0"/>
          </reference>
        </references>
      </pivotArea>
    </format>
    <format dxfId="85">
      <pivotArea outline="0" collapsedLevelsAreSubtotals="1" fieldPosition="0">
        <references count="2">
          <reference field="4294967294" count="1" selected="0">
            <x v="2"/>
          </reference>
          <reference field="22" count="1" selected="0" defaultSubtotal="1">
            <x v="0"/>
          </reference>
        </references>
      </pivotArea>
    </format>
    <format dxfId="84">
      <pivotArea outline="0" collapsedLevelsAreSubtotals="1" fieldPosition="0">
        <references count="3">
          <reference field="4294967294" count="1" selected="0">
            <x v="6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83">
      <pivotArea outline="0" collapsedLevelsAreSubtotals="1" fieldPosition="0">
        <references count="3">
          <reference field="4294967294" count="1" selected="0">
            <x v="6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82">
      <pivotArea outline="0" collapsedLevelsAreSubtotals="1" fieldPosition="0">
        <references count="2">
          <reference field="4294967294" count="1" selected="0">
            <x v="6"/>
          </reference>
          <reference field="22" count="1" selected="0" defaultSubtotal="1">
            <x v="0"/>
          </reference>
        </references>
      </pivotArea>
    </format>
    <format dxfId="81">
      <pivotArea outline="0" collapsedLevelsAreSubtotals="1" fieldPosition="0">
        <references count="3">
          <reference field="4294967294" count="1" selected="0">
            <x v="6"/>
          </reference>
          <reference field="1" count="2" selected="0">
            <x v="0"/>
            <x v="1"/>
          </reference>
          <reference field="22" count="1" selected="0">
            <x v="1"/>
          </reference>
        </references>
      </pivotArea>
    </format>
    <format dxfId="80">
      <pivotArea outline="0" collapsedLevelsAreSubtotals="1" fieldPosition="0">
        <references count="3">
          <reference field="4294967294" count="1" selected="0">
            <x v="6"/>
          </reference>
          <reference field="1" count="2" selected="0">
            <x v="5"/>
            <x v="6"/>
          </reference>
          <reference field="22" count="1" selected="0">
            <x v="1"/>
          </reference>
        </references>
      </pivotArea>
    </format>
    <format dxfId="79">
      <pivotArea outline="0" collapsedLevelsAreSubtotals="1" fieldPosition="0">
        <references count="3">
          <reference field="4294967294" count="3" selected="0">
            <x v="9"/>
            <x v="10"/>
            <x v="11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78">
      <pivotArea outline="0" collapsedLevelsAreSubtotals="1" fieldPosition="0">
        <references count="3">
          <reference field="4294967294" count="1" selected="0">
            <x v="7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77">
      <pivotArea outline="0" collapsedLevelsAreSubtotals="1" fieldPosition="0">
        <references count="3">
          <reference field="4294967294" count="1" selected="0">
            <x v="6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76">
      <pivotArea outline="0" collapsedLevelsAreSubtotals="1" fieldPosition="0">
        <references count="3">
          <reference field="4294967294" count="1" selected="0">
            <x v="9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75">
      <pivotArea outline="0" collapsedLevelsAreSubtotals="1" fieldPosition="0">
        <references count="3">
          <reference field="4294967294" count="1" selected="0">
            <x v="9"/>
          </reference>
          <reference field="1" count="2" selected="0">
            <x v="3"/>
            <x v="4"/>
          </reference>
          <reference field="22" count="1" selected="0">
            <x v="0"/>
          </reference>
        </references>
      </pivotArea>
    </format>
    <format dxfId="74">
      <pivotArea outline="0" collapsedLevelsAreSubtotals="1" fieldPosition="0">
        <references count="3">
          <reference field="4294967294" count="1" selected="0">
            <x v="8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73">
      <pivotArea outline="0" collapsedLevelsAreSubtotals="1" fieldPosition="0">
        <references count="3">
          <reference field="4294967294" count="1" selected="0">
            <x v="7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72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71">
      <pivotArea outline="0" collapsedLevelsAreSubtotals="1" fieldPosition="0">
        <references count="3">
          <reference field="4294967294" count="1" selected="0">
            <x v="12"/>
          </reference>
          <reference field="1" count="3" selected="0">
            <x v="2"/>
            <x v="3"/>
            <x v="4"/>
          </reference>
          <reference field="22" count="1" selected="0">
            <x v="0"/>
          </reference>
        </references>
      </pivotArea>
    </format>
    <format dxfId="70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2"/>
          </reference>
          <reference field="22" count="1" selected="0">
            <x v="0"/>
          </reference>
        </references>
      </pivotArea>
    </format>
    <format dxfId="69">
      <pivotArea outline="0" collapsedLevelsAreSubtotals="1" fieldPosition="0">
        <references count="3">
          <reference field="4294967294" count="1" selected="0">
            <x v="14"/>
          </reference>
          <reference field="1" count="4" selected="0">
            <x v="0"/>
            <x v="1"/>
            <x v="2"/>
            <x v="3"/>
          </reference>
          <reference field="22" count="1" selected="0">
            <x v="0"/>
          </reference>
        </references>
      </pivotArea>
    </format>
    <format dxfId="68">
      <pivotArea outline="0" collapsedLevelsAreSubtotals="1" fieldPosition="0">
        <references count="3">
          <reference field="4294967294" count="1" selected="0">
            <x v="13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67">
      <pivotArea outline="0" collapsedLevelsAreSubtotals="1" fieldPosition="0">
        <references count="3">
          <reference field="4294967294" count="1" selected="0">
            <x v="15"/>
          </reference>
          <reference field="1" count="2" selected="0">
            <x v="1"/>
            <x v="2"/>
          </reference>
          <reference field="22" count="1" selected="0">
            <x v="0"/>
          </reference>
        </references>
      </pivotArea>
    </format>
    <format dxfId="66">
      <pivotArea outline="0" collapsedLevelsAreSubtotals="1" fieldPosition="0">
        <references count="3">
          <reference field="4294967294" count="1" selected="0">
            <x v="13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65">
      <pivotArea outline="0" collapsedLevelsAreSubtotals="1" fieldPosition="0">
        <references count="2">
          <reference field="4294967294" count="1" selected="0">
            <x v="15"/>
          </reference>
          <reference field="22" count="1" selected="0" defaultSubtotal="1">
            <x v="1"/>
          </reference>
        </references>
      </pivotArea>
    </format>
    <format dxfId="64">
      <pivotArea outline="0" collapsedLevelsAreSubtotals="1" fieldPosition="0">
        <references count="3">
          <reference field="4294967294" count="1" selected="0">
            <x v="16"/>
          </reference>
          <reference field="1" count="2" selected="0">
            <x v="3"/>
            <x v="4"/>
          </reference>
          <reference field="22" count="1" selected="0">
            <x v="1"/>
          </reference>
        </references>
      </pivotArea>
    </format>
    <format dxfId="63">
      <pivotArea outline="0" collapsedLevelsAreSubtotals="1" fieldPosition="0">
        <references count="3">
          <reference field="4294967294" count="1" selected="0">
            <x v="7"/>
          </reference>
          <reference field="1" count="2" selected="0">
            <x v="0"/>
            <x v="1"/>
          </reference>
          <reference field="22" count="1" selected="0">
            <x v="1"/>
          </reference>
        </references>
      </pivotArea>
    </format>
    <format dxfId="62">
      <pivotArea outline="0" collapsedLevelsAreSubtotals="1" fieldPosition="0">
        <references count="3">
          <reference field="4294967294" count="3" selected="0">
            <x v="12"/>
            <x v="13"/>
            <x v="14"/>
          </reference>
          <reference field="1" count="5" selected="0">
            <x v="2"/>
            <x v="3"/>
            <x v="4"/>
            <x v="5"/>
            <x v="6"/>
          </reference>
          <reference field="22" count="1" selected="0">
            <x v="1"/>
          </reference>
        </references>
      </pivotArea>
    </format>
    <format dxfId="61">
      <pivotArea outline="0" collapsedLevelsAreSubtotals="1" fieldPosition="0">
        <references count="2">
          <reference field="4294967294" count="3" selected="0">
            <x v="12"/>
            <x v="13"/>
            <x v="14"/>
          </reference>
          <reference field="22" count="1" selected="0" defaultSubtotal="1">
            <x v="1"/>
          </reference>
        </references>
      </pivotArea>
    </format>
    <format dxfId="60">
      <pivotArea outline="0" collapsedLevelsAreSubtotals="1" fieldPosition="0">
        <references count="3">
          <reference field="4294967294" count="1" selected="0">
            <x v="13"/>
          </reference>
          <reference field="1" count="1" selected="0">
            <x v="6"/>
          </reference>
          <reference field="22" count="1" selected="0">
            <x v="0"/>
          </reference>
        </references>
      </pivotArea>
    </format>
    <format dxfId="59">
      <pivotArea outline="0" collapsedLevelsAreSubtotals="1" fieldPosition="0">
        <references count="2">
          <reference field="4294967294" count="1" selected="0">
            <x v="13"/>
          </reference>
          <reference field="22" count="1" selected="0" defaultSubtotal="1">
            <x v="0"/>
          </reference>
        </references>
      </pivotArea>
    </format>
    <format dxfId="58">
      <pivotArea outline="0" collapsedLevelsAreSubtotals="1" fieldPosition="0">
        <references count="3">
          <reference field="4294967294" count="1" selected="0">
            <x v="13"/>
          </reference>
          <reference field="1" count="2" selected="0">
            <x v="0"/>
            <x v="1"/>
          </reference>
          <reference field="22" count="1" selected="0">
            <x v="1"/>
          </reference>
        </references>
      </pivotArea>
    </format>
    <format dxfId="57">
      <pivotArea outline="0" collapsedLevelsAreSubtotals="1" fieldPosition="0">
        <references count="2">
          <reference field="4294967294" count="1" selected="0">
            <x v="11"/>
          </reference>
          <reference field="22" count="1" selected="0" defaultSubtotal="1">
            <x v="0"/>
          </reference>
        </references>
      </pivotArea>
    </format>
    <format dxfId="56">
      <pivotArea outline="0" collapsedLevelsAreSubtotals="1" fieldPosition="0">
        <references count="3">
          <reference field="4294967294" count="1" selected="0">
            <x v="6"/>
          </reference>
          <reference field="1" count="1" selected="0">
            <x v="5"/>
          </reference>
          <reference field="22" count="1" selected="0">
            <x v="0"/>
          </reference>
        </references>
      </pivotArea>
    </format>
    <format dxfId="55">
      <pivotArea outline="0" collapsedLevelsAreSubtotals="1" fieldPosition="0">
        <references count="3">
          <reference field="4294967294" count="1" selected="0">
            <x v="2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54">
      <pivotArea outline="0" collapsedLevelsAreSubtotals="1" fieldPosition="0">
        <references count="3">
          <reference field="4294967294" count="1" selected="0">
            <x v="7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53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0"/>
          </reference>
          <reference field="22" count="1" selected="0">
            <x v="0"/>
          </reference>
        </references>
      </pivotArea>
    </format>
    <format dxfId="52">
      <pivotArea outline="0" collapsedLevelsAreSubtotals="1" fieldPosition="0">
        <references count="3">
          <reference field="4294967294" count="1" selected="0">
            <x v="13"/>
          </reference>
          <reference field="1" count="2" selected="0">
            <x v="0"/>
            <x v="1"/>
          </reference>
          <reference field="22" count="1" selected="0">
            <x v="0"/>
          </reference>
        </references>
      </pivotArea>
    </format>
    <format dxfId="51">
      <pivotArea outline="0" collapsedLevelsAreSubtotals="1" fieldPosition="0">
        <references count="3">
          <reference field="4294967294" count="1" selected="0">
            <x v="12"/>
          </reference>
          <reference field="1" count="1" selected="0">
            <x v="1"/>
          </reference>
          <reference field="22" count="1" selected="0">
            <x v="0"/>
          </reference>
        </references>
      </pivotArea>
    </format>
    <format dxfId="50">
      <pivotArea outline="0" collapsedLevelsAreSubtotals="1" fieldPosition="0">
        <references count="3">
          <reference field="4294967294" count="1" selected="0">
            <x v="11"/>
          </reference>
          <reference field="1" count="1" selected="0">
            <x v="3"/>
          </reference>
          <reference field="22" count="1" selected="0">
            <x v="0"/>
          </reference>
        </references>
      </pivotArea>
    </format>
    <format dxfId="49">
      <pivotArea outline="0" collapsedLevelsAreSubtotals="1" fieldPosition="0">
        <references count="3">
          <reference field="4294967294" count="2" selected="0">
            <x v="13"/>
            <x v="14"/>
          </reference>
          <reference field="1" count="1" selected="0">
            <x v="4"/>
          </reference>
          <reference field="22" count="1" selected="0">
            <x v="0"/>
          </reference>
        </references>
      </pivotArea>
    </format>
    <format dxfId="48">
      <pivotArea outline="0" collapsedLevelsAreSubtotals="1" fieldPosition="0">
        <references count="2">
          <reference field="4294967294" count="1" selected="0">
            <x v="12"/>
          </reference>
          <reference field="22" count="1" selected="0" defaultSubtotal="1">
            <x v="0"/>
          </reference>
        </references>
      </pivotArea>
    </format>
    <format dxfId="47">
      <pivotArea outline="0" collapsedLevelsAreSubtotals="1" fieldPosition="0">
        <references count="2">
          <reference field="4294967294" count="1" selected="0">
            <x v="14"/>
          </reference>
          <reference field="22" count="1" selected="0" defaultSubtotal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E366" firstHeaderRow="1" firstDataRow="2" firstDataCol="1" rowPageCount="1" colPageCount="1"/>
  <pivotFields count="33">
    <pivotField axis="axisRow" showAll="0">
      <items count="36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m="1" x="3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m="1" x="362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55"/>
        <item x="356"/>
        <item x="357"/>
        <item x="358"/>
        <item x="359"/>
        <item x="360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61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7">
        <item x="0"/>
        <item x="1"/>
        <item m="1" x="5"/>
        <item h="1" x="2"/>
        <item h="1" x="3"/>
        <item h="1" m="1" x="4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dataField="1" showAll="0"/>
    <pivotField dataField="1" showAll="0"/>
  </pivotFields>
  <rowFields count="1">
    <field x="0"/>
  </rowFields>
  <rowItems count="36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22" hier="-1"/>
  </pageFields>
  <dataFields count="4">
    <dataField name="Sum of Teams" fld="30" baseField="0" baseItem="0"/>
    <dataField name="Number of Race" fld="3" subtotal="count" baseField="0" baseItem="0"/>
    <dataField name="Sum of Fields" fld="31" baseField="0" baseItem="0"/>
    <dataField name="Average Teams Per Race" fld="32" subtotal="average" baseField="0" baseItem="0" numFmtId="4"/>
  </dataFields>
  <formats count="47">
    <format dxfId="507">
      <pivotArea type="origin" dataOnly="0" labelOnly="1" outline="0" fieldPosition="0"/>
    </format>
    <format dxfId="506">
      <pivotArea field="0" type="button" dataOnly="0" labelOnly="1" outline="0" axis="axisRow" fieldPosition="0"/>
    </format>
    <format dxfId="50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504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503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502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501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500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499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498">
      <pivotArea dataOnly="0" labelOnly="1" fieldPosition="0">
        <references count="1">
          <reference field="0" count="13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</reference>
        </references>
      </pivotArea>
    </format>
    <format dxfId="497">
      <pivotArea dataOnly="0" labelOnly="1" grandRow="1" outline="0" fieldPosition="0"/>
    </format>
    <format dxfId="496">
      <pivotArea type="origin" dataOnly="0" labelOnly="1" outline="0" fieldPosition="0"/>
    </format>
    <format dxfId="495">
      <pivotArea field="0" type="button" dataOnly="0" labelOnly="1" outline="0" axis="axisRow" fieldPosition="0"/>
    </format>
    <format dxfId="494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93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92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491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490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489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488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487">
      <pivotArea dataOnly="0" labelOnly="1" fieldPosition="0">
        <references count="1">
          <reference field="0" count="13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</reference>
        </references>
      </pivotArea>
    </format>
    <format dxfId="486">
      <pivotArea dataOnly="0" labelOnly="1" grandRow="1" outline="0" fieldPosition="0"/>
    </format>
    <format dxfId="485">
      <pivotArea type="origin" dataOnly="0" labelOnly="1" outline="0" fieldPosition="0"/>
    </format>
    <format dxfId="484">
      <pivotArea field="0" type="button" dataOnly="0" labelOnly="1" outline="0" axis="axisRow" fieldPosition="0"/>
    </format>
    <format dxfId="483">
      <pivotArea field="-2" type="button" dataOnly="0" labelOnly="1" outline="0" axis="axisCol" fieldPosition="0"/>
    </format>
    <format dxfId="482">
      <pivotArea type="topRight" dataOnly="0" labelOnly="1" outline="0" fieldPosition="0"/>
    </format>
    <format dxfId="48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80">
      <pivotArea grandRow="1" outline="0" collapsedLevelsAreSubtotals="1" fieldPosition="0"/>
    </format>
    <format dxfId="479">
      <pivotArea dataOnly="0" labelOnly="1" grandRow="1" outline="0" fieldPosition="0"/>
    </format>
    <format dxfId="478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77">
      <pivotArea dataOnly="0" labelOnly="1" fieldPosition="0">
        <references count="1">
          <reference field="0" count="50"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</reference>
        </references>
      </pivotArea>
    </format>
    <format dxfId="476">
      <pivotArea dataOnly="0" labelOnly="1" fieldPosition="0">
        <references count="1">
          <reference field="0" count="50"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</reference>
        </references>
      </pivotArea>
    </format>
    <format dxfId="475">
      <pivotArea dataOnly="0" labelOnly="1" fieldPosition="0">
        <references count="1">
          <reference field="0" count="50"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</reference>
        </references>
      </pivotArea>
    </format>
    <format dxfId="474">
      <pivotArea dataOnly="0" labelOnly="1" fieldPosition="0">
        <references count="1">
          <reference field="0" count="50"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4"/>
            <x v="245"/>
            <x v="246"/>
            <x v="247"/>
            <x v="248"/>
            <x v="249"/>
          </reference>
        </references>
      </pivotArea>
    </format>
    <format dxfId="473">
      <pivotArea dataOnly="0" labelOnly="1" fieldPosition="0">
        <references count="1">
          <reference field="0" count="50"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</reference>
        </references>
      </pivotArea>
    </format>
    <format dxfId="472">
      <pivotArea dataOnly="0" labelOnly="1" fieldPosition="0">
        <references count="1">
          <reference field="0" count="50"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316"/>
            <x v="317"/>
            <x v="318"/>
            <x v="319"/>
            <x v="320"/>
            <x v="321"/>
            <x v="322"/>
            <x v="323"/>
            <x v="324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344"/>
            <x v="345"/>
            <x v="346"/>
            <x v="347"/>
            <x v="348"/>
            <x v="349"/>
          </reference>
        </references>
      </pivotArea>
    </format>
    <format dxfId="471">
      <pivotArea dataOnly="0" labelOnly="1" fieldPosition="0">
        <references count="1">
          <reference field="0" count="13"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</reference>
        </references>
      </pivotArea>
    </format>
    <format dxfId="470">
      <pivotArea collapsedLevelsAreSubtotals="1" fieldPosition="0">
        <references count="1">
          <reference field="0" count="21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  <x v="180"/>
            <x v="181"/>
            <x v="182"/>
            <x v="183"/>
            <x v="184"/>
            <x v="185"/>
            <x v="186"/>
            <x v="187"/>
            <x v="188"/>
            <x v="189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04"/>
            <x v="205"/>
            <x v="206"/>
            <x v="207"/>
            <x v="208"/>
            <x v="209"/>
            <x v="210"/>
            <x v="211"/>
            <x v="212"/>
            <x v="213"/>
            <x v="214"/>
            <x v="215"/>
          </reference>
        </references>
      </pivotArea>
    </format>
    <format dxfId="469">
      <pivotArea outline="0" collapsedLevelsAreSubtotals="1" fieldPosition="0"/>
    </format>
    <format dxfId="468">
      <pivotArea outline="0" collapsedLevelsAreSubtotals="1" fieldPosition="0"/>
    </format>
    <format dxfId="467">
      <pivotArea collapsedLevelsAreSubtotals="1" fieldPosition="0">
        <references count="1">
          <reference field="0" count="4">
            <x v="216"/>
            <x v="217"/>
            <x v="218"/>
            <x v="219"/>
          </reference>
        </references>
      </pivotArea>
    </format>
    <format dxfId="466">
      <pivotArea collapsedLevelsAreSubtotals="1" fieldPosition="0">
        <references count="2">
          <reference field="4294967294" count="1" selected="0">
            <x v="0"/>
          </reference>
          <reference field="0" count="13"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</reference>
        </references>
      </pivotArea>
    </format>
    <format dxfId="465">
      <pivotArea collapsedLevelsAreSubtotals="1" fieldPosition="0">
        <references count="2">
          <reference field="4294967294" count="1" selected="0">
            <x v="0"/>
          </reference>
          <reference field="0" count="3">
            <x v="233"/>
            <x v="234"/>
            <x v="235"/>
          </reference>
        </references>
      </pivotArea>
    </format>
    <format dxfId="464">
      <pivotArea collapsedLevelsAreSubtotals="1" fieldPosition="0">
        <references count="2">
          <reference field="4294967294" count="1" selected="0">
            <x v="0"/>
          </reference>
          <reference field="0" count="5">
            <x v="236"/>
            <x v="237"/>
            <x v="238"/>
            <x v="239"/>
            <x v="240"/>
          </reference>
        </references>
      </pivotArea>
    </format>
    <format dxfId="463">
      <pivotArea collapsedLevelsAreSubtotals="1" fieldPosition="0">
        <references count="2">
          <reference field="4294967294" count="1" selected="0">
            <x v="0"/>
          </reference>
          <reference field="0" count="55">
            <x v="241"/>
            <x v="242"/>
            <x v="243"/>
            <x v="244"/>
            <x v="245"/>
            <x v="246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5"/>
            <x v="266"/>
            <x v="267"/>
            <x v="268"/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7"/>
          </reference>
        </references>
      </pivotArea>
    </format>
    <format dxfId="462">
      <pivotArea collapsedLevelsAreSubtotals="1" fieldPosition="0">
        <references count="2">
          <reference field="4294967294" count="1" selected="0">
            <x v="0"/>
          </reference>
          <reference field="0" count="4">
            <x v="298"/>
            <x v="299"/>
            <x v="300"/>
            <x v="301"/>
          </reference>
        </references>
      </pivotArea>
    </format>
    <format dxfId="461">
      <pivotArea collapsedLevelsAreSubtotals="1" fieldPosition="0">
        <references count="2">
          <reference field="4294967294" count="1" selected="0">
            <x v="0"/>
          </reference>
          <reference field="0" count="4">
            <x v="298"/>
            <x v="299"/>
            <x v="300"/>
            <x v="301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thisYear" evalOrder="-1" id="17">
      <autoFilter ref="A1">
        <filterColumn colId="0">
          <dynamicFilter type="thisYear" val="42736" maxVal="43101"/>
        </filterColumn>
      </autoFilter>
    </filter>
  </filters>
</pivotTableDefinition>
</file>

<file path=xl/pivotTables/pivotTable5.xml><?xml version="1.0" encoding="utf-8"?>
<pivotTableDefinition xmlns="http://schemas.openxmlformats.org/spreadsheetml/2006/main" name="Tableau croisé dynamique2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B14" firstHeaderRow="1" firstDataRow="1" firstDataCol="1"/>
  <pivotFields count="33">
    <pivotField showAll="0"/>
    <pivotField showAll="0"/>
    <pivotField name="Month"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1">
    <field x="2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Average Teams per Fields" fld="32" subtotal="average" baseField="0" baseItem="0"/>
  </dataFields>
  <formats count="1">
    <format dxfId="460">
      <pivotArea collapsedLevelsAreSubtotals="1" fieldPosition="0">
        <references count="1">
          <reference field="2" count="1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</reference>
        </references>
      </pivotArea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4" cacheId="40" applyNumberFormats="0" applyBorderFormats="0" applyFontFormats="0" applyPatternFormats="0" applyAlignmentFormats="0" applyWidthHeightFormats="1" dataCaption="Times" updatedVersion="3" minRefreshableVersion="3" showCalcMbrs="0" useAutoFormatting="1" itemPrintTitles="1" createdVersion="3" indent="0" outline="1" outlineData="1" multipleFieldFilters="0">
  <location ref="A4:R39" firstHeaderRow="1" firstDataRow="2" firstDataCol="1"/>
  <pivotFields count="33">
    <pivotField showAll="0"/>
    <pivotField showAll="0"/>
    <pivotField axis="axisRow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axis="axisRow" showAll="0">
      <items count="7">
        <item n="One Day Race" x="0"/>
        <item x="1"/>
        <item h="1" x="3"/>
        <item h="1" m="1" x="5"/>
        <item h="1" x="2"/>
        <item h="1" m="1" x="4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</pivotFields>
  <rowFields count="2">
    <field x="2"/>
    <field x="22"/>
  </rowFields>
  <rowItems count="34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 r="1">
      <x v="1"/>
    </i>
    <i>
      <x v="8"/>
    </i>
    <i r="1">
      <x/>
    </i>
    <i r="1">
      <x v="1"/>
    </i>
    <i>
      <x v="9"/>
    </i>
    <i r="1">
      <x/>
    </i>
    <i r="1">
      <x v="1"/>
    </i>
    <i>
      <x v="10"/>
    </i>
    <i r="1">
      <x/>
    </i>
    <i r="1">
      <x v="1"/>
    </i>
    <i t="grand">
      <x/>
    </i>
  </rowItems>
  <colFields count="1">
    <field x="-2"/>
  </colFields>
  <colItems count="17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</colItems>
  <dataFields count="17">
    <dataField name=" 8h" fld="4" subtotal="average" baseField="0" baseItem="0"/>
    <dataField name=" 9h" fld="5" subtotal="average" baseField="0" baseItem="0"/>
    <dataField name=" 10h" fld="6" subtotal="average" baseField="0" baseItem="0"/>
    <dataField name=" 11h" fld="7" subtotal="average" baseField="0" baseItem="0"/>
    <dataField name=" 12h" fld="8" subtotal="average" baseField="0" baseItem="0"/>
    <dataField name=" 13h" fld="9" subtotal="average" baseField="0" baseItem="0"/>
    <dataField name=" 14h" fld="10" subtotal="average" baseField="0" baseItem="0"/>
    <dataField name=" 15h" fld="11" subtotal="average" baseField="0" baseItem="0"/>
    <dataField name=" 16h" fld="12" subtotal="average" baseField="0" baseItem="0"/>
    <dataField name=" 17h" fld="13" subtotal="average" baseField="0" baseItem="0"/>
    <dataField name=" 18h" fld="14" subtotal="average" baseField="0" baseItem="0"/>
    <dataField name=" 19h" fld="15" subtotal="average" baseField="0" baseItem="0"/>
    <dataField name=" 20h" fld="16" subtotal="average" baseField="0" baseItem="0"/>
    <dataField name=" 21h" fld="17" subtotal="average" baseField="0" baseItem="0"/>
    <dataField name=" 22h" fld="18" subtotal="average" baseField="0" baseItem="0"/>
    <dataField name=" 23h" fld="19" subtotal="average" baseField="0" baseItem="0"/>
    <dataField name=" 24h" fld="20" subtotal="average" baseField="0" baseItem="0"/>
  </dataFields>
  <formats count="10">
    <format dxfId="459">
      <pivotArea outline="0" collapsedLevelsAreSubtotals="1" fieldPosition="0"/>
    </format>
    <format dxfId="458">
      <pivotArea outline="0" collapsedLevelsAreSubtotals="1" fieldPosition="0"/>
    </format>
    <format dxfId="457">
      <pivotArea outline="0" collapsedLevelsAreSubtotals="1" fieldPosition="0"/>
    </format>
    <format dxfId="456">
      <pivotArea collapsedLevelsAreSubtotals="1" fieldPosition="0">
        <references count="1">
          <reference field="22" count="1">
            <x v="0"/>
          </reference>
        </references>
      </pivotArea>
    </format>
    <format dxfId="455">
      <pivotArea dataOnly="0" labelOnly="1" fieldPosition="0">
        <references count="1">
          <reference field="22" count="1">
            <x v="0"/>
          </reference>
        </references>
      </pivotArea>
    </format>
    <format dxfId="454">
      <pivotArea collapsedLevelsAreSubtotals="1" fieldPosition="0">
        <references count="1">
          <reference field="22" count="1">
            <x v="1"/>
          </reference>
        </references>
      </pivotArea>
    </format>
    <format dxfId="453">
      <pivotArea dataOnly="0" labelOnly="1" fieldPosition="0">
        <references count="1">
          <reference field="22" count="1">
            <x v="1"/>
          </reference>
        </references>
      </pivotArea>
    </format>
    <format dxfId="452">
      <pivotArea grandRow="1" outline="0" collapsedLevelsAreSubtotals="1" fieldPosition="0"/>
    </format>
    <format dxfId="451">
      <pivotArea dataOnly="0" labelOnly="1" grandRow="1" outline="0" fieldPosition="0"/>
    </format>
    <format dxfId="45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4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olHeaderCaption="Étiquettes">
  <location ref="A4:I30" firstHeaderRow="1" firstDataRow="2" firstDataCol="1"/>
  <pivotFields count="33">
    <pivotField showAll="0"/>
    <pivotField showAll="0"/>
    <pivotField axis="axisRow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h="1" x="3"/>
        <item h="1" m="1" x="5"/>
        <item h="1" x="2"/>
        <item h="1" m="1" x="4"/>
        <item t="default"/>
      </items>
    </pivotField>
    <pivotField axis="axisCol" multipleItemSelectionAllowed="1" showAll="0">
      <items count="10">
        <item x="1"/>
        <item x="0"/>
        <item x="4"/>
        <item x="5"/>
        <item x="2"/>
        <item x="3"/>
        <item h="1" x="7"/>
        <item x="6"/>
        <item h="1" x="8"/>
        <item t="default"/>
      </items>
    </pivotField>
    <pivotField showAll="0"/>
    <pivotField showAll="0"/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2">
    <field x="22"/>
    <field x="2"/>
  </rowFields>
  <rowItems count="2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23"/>
  </colFields>
  <colItems count="8">
    <i>
      <x/>
    </i>
    <i>
      <x v="1"/>
    </i>
    <i>
      <x v="2"/>
    </i>
    <i>
      <x v="3"/>
    </i>
    <i>
      <x v="4"/>
    </i>
    <i>
      <x v="5"/>
    </i>
    <i>
      <x v="7"/>
    </i>
    <i t="grand">
      <x/>
    </i>
  </colItems>
  <dataFields count="1">
    <dataField name="Moyenne de Average T/R" fld="32" subtotal="average" baseField="0" baseItem="0"/>
  </dataFields>
  <formats count="9">
    <format dxfId="449">
      <pivotArea outline="0" collapsedLevelsAreSubtotals="1" fieldPosition="0"/>
    </format>
    <format dxfId="448">
      <pivotArea outline="0" collapsedLevelsAreSubtotals="1" fieldPosition="0"/>
    </format>
    <format dxfId="447">
      <pivotArea outline="0" collapsedLevelsAreSubtotals="1" fieldPosition="0"/>
    </format>
    <format dxfId="446">
      <pivotArea collapsedLevelsAreSubtotals="1" fieldPosition="0">
        <references count="1">
          <reference field="22" count="1">
            <x v="0"/>
          </reference>
        </references>
      </pivotArea>
    </format>
    <format dxfId="445">
      <pivotArea dataOnly="0" labelOnly="1" fieldPosition="0">
        <references count="1">
          <reference field="22" count="1">
            <x v="0"/>
          </reference>
        </references>
      </pivotArea>
    </format>
    <format dxfId="444">
      <pivotArea collapsedLevelsAreSubtotals="1" fieldPosition="0">
        <references count="1">
          <reference field="22" count="1">
            <x v="1"/>
          </reference>
        </references>
      </pivotArea>
    </format>
    <format dxfId="443">
      <pivotArea dataOnly="0" labelOnly="1" fieldPosition="0">
        <references count="1">
          <reference field="22" count="1">
            <x v="1"/>
          </reference>
        </references>
      </pivotArea>
    </format>
    <format dxfId="442">
      <pivotArea grandRow="1" outline="0" collapsedLevelsAreSubtotals="1" fieldPosition="0"/>
    </format>
    <format dxfId="441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4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olHeaderCaption="Col">
  <location ref="A4:H30" firstHeaderRow="1" firstDataRow="2" firstDataCol="1" rowPageCount="1" colPageCount="1"/>
  <pivotFields count="33">
    <pivotField showAll="0"/>
    <pivotField showAll="0"/>
    <pivotField axis="axisRow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x="1"/>
        <item h="1" x="3"/>
        <item h="1" m="1" x="5"/>
        <item h="1" x="2"/>
        <item h="1" m="1" x="4"/>
        <item t="default"/>
      </items>
    </pivotField>
    <pivotField axis="axisPage" multipleItemSelectionAllowed="1" showAll="0">
      <items count="10">
        <item x="5"/>
        <item x="1"/>
        <item x="0"/>
        <item h="1" x="3"/>
        <item x="4"/>
        <item x="2"/>
        <item h="1" x="7"/>
        <item h="1" x="6"/>
        <item h="1" x="8"/>
        <item t="default"/>
      </items>
    </pivotField>
    <pivotField showAll="0"/>
    <pivotField axis="axisCol" showAll="0">
      <items count="9">
        <item n="&lt;100 KM" x="4"/>
        <item n="&lt;125 KM" x="5"/>
        <item n="&lt;150 KM" x="2"/>
        <item n="&lt;175 KM" x="0"/>
        <item n="&lt;200 KM" x="3"/>
        <item n="&gt;200 KM" x="1"/>
        <item h="1" x="7"/>
        <item h="1" x="6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dataField="1" showAll="0"/>
  </pivotFields>
  <rowFields count="2">
    <field x="22"/>
    <field x="2"/>
  </rowFields>
  <rowItems count="25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25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23" hier="-1"/>
  </pageFields>
  <dataFields count="1">
    <dataField name="Moyenne de Average T/R" fld="32" subtotal="average" baseField="0" baseItem="0"/>
  </dataFields>
  <formats count="9">
    <format dxfId="440">
      <pivotArea outline="0" collapsedLevelsAreSubtotals="1" fieldPosition="0"/>
    </format>
    <format dxfId="439">
      <pivotArea outline="0" collapsedLevelsAreSubtotals="1" fieldPosition="0"/>
    </format>
    <format dxfId="438">
      <pivotArea outline="0" collapsedLevelsAreSubtotals="1" fieldPosition="0"/>
    </format>
    <format dxfId="437">
      <pivotArea collapsedLevelsAreSubtotals="1" fieldPosition="0">
        <references count="1">
          <reference field="22" count="1">
            <x v="0"/>
          </reference>
        </references>
      </pivotArea>
    </format>
    <format dxfId="436">
      <pivotArea dataOnly="0" labelOnly="1" fieldPosition="0">
        <references count="1">
          <reference field="22" count="1">
            <x v="0"/>
          </reference>
        </references>
      </pivotArea>
    </format>
    <format dxfId="435">
      <pivotArea collapsedLevelsAreSubtotals="1" fieldPosition="0">
        <references count="1">
          <reference field="22" count="1">
            <x v="1"/>
          </reference>
        </references>
      </pivotArea>
    </format>
    <format dxfId="434">
      <pivotArea dataOnly="0" labelOnly="1" fieldPosition="0">
        <references count="1">
          <reference field="22" count="1">
            <x v="1"/>
          </reference>
        </references>
      </pivotArea>
    </format>
    <format dxfId="433">
      <pivotArea grandRow="1" outline="0" collapsedLevelsAreSubtotals="1" fieldPosition="0"/>
    </format>
    <format dxfId="432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4" cacheId="4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olHeaderCaption="Étiquettes">
  <location ref="A5:H19" firstHeaderRow="1" firstDataRow="2" firstDataCol="1" rowPageCount="2" colPageCount="1"/>
  <pivotFields count="33">
    <pivotField showAll="0"/>
    <pivotField showAll="0"/>
    <pivotField axis="axisRow" multipleItemSelectionAllowed="1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h="1" x="11"/>
        <item h="1" x="12"/>
        <item t="default"/>
      </items>
    </pivotField>
    <pivotField axis="axisPage" multipleItemSelectionAllowed="1" showAll="0">
      <items count="196">
        <item x="90"/>
        <item x="30"/>
        <item x="60"/>
        <item x="28"/>
        <item x="26"/>
        <item x="70"/>
        <item x="62"/>
        <item x="101"/>
        <item x="32"/>
        <item x="83"/>
        <item x="14"/>
        <item x="119"/>
        <item x="67"/>
        <item x="116"/>
        <item x="9"/>
        <item x="81"/>
        <item x="66"/>
        <item x="48"/>
        <item x="106"/>
        <item x="21"/>
        <item x="2"/>
        <item x="89"/>
        <item x="49"/>
        <item x="52"/>
        <item x="68"/>
        <item x="4"/>
        <item x="42"/>
        <item x="34"/>
        <item x="12"/>
        <item x="80"/>
        <item x="0"/>
        <item x="20"/>
        <item x="69"/>
        <item x="76"/>
        <item x="91"/>
        <item x="115"/>
        <item x="78"/>
        <item x="19"/>
        <item x="18"/>
        <item x="82"/>
        <item x="50"/>
        <item x="93"/>
        <item x="17"/>
        <item x="84"/>
        <item x="16"/>
        <item x="117"/>
        <item x="99"/>
        <item x="45"/>
        <item x="27"/>
        <item x="88"/>
        <item x="13"/>
        <item x="57"/>
        <item x="38"/>
        <item x="102"/>
        <item x="1"/>
        <item x="11"/>
        <item x="110"/>
        <item x="65"/>
        <item x="22"/>
        <item x="74"/>
        <item x="85"/>
        <item x="54"/>
        <item x="47"/>
        <item x="113"/>
        <item x="79"/>
        <item x="87"/>
        <item x="77"/>
        <item x="105"/>
        <item x="46"/>
        <item x="23"/>
        <item x="44"/>
        <item x="24"/>
        <item x="31"/>
        <item x="108"/>
        <item x="56"/>
        <item x="43"/>
        <item x="37"/>
        <item x="111"/>
        <item x="118"/>
        <item x="64"/>
        <item x="29"/>
        <item x="97"/>
        <item x="58"/>
        <item x="75"/>
        <item x="94"/>
        <item x="63"/>
        <item x="96"/>
        <item x="109"/>
        <item x="95"/>
        <item x="25"/>
        <item x="55"/>
        <item x="35"/>
        <item x="5"/>
        <item x="112"/>
        <item x="59"/>
        <item x="104"/>
        <item x="98"/>
        <item x="36"/>
        <item x="33"/>
        <item x="92"/>
        <item x="100"/>
        <item x="41"/>
        <item x="3"/>
        <item x="61"/>
        <item x="71"/>
        <item x="72"/>
        <item x="7"/>
        <item x="6"/>
        <item x="10"/>
        <item x="8"/>
        <item x="40"/>
        <item x="114"/>
        <item x="15"/>
        <item x="103"/>
        <item x="53"/>
        <item x="107"/>
        <item x="73"/>
        <item x="39"/>
        <item x="51"/>
        <item x="86"/>
        <item x="191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7"/>
        <item x="141"/>
        <item x="147"/>
        <item x="150"/>
        <item x="135"/>
        <item x="136"/>
        <item x="138"/>
        <item x="139"/>
        <item x="140"/>
        <item x="142"/>
        <item x="143"/>
        <item x="144"/>
        <item x="145"/>
        <item x="146"/>
        <item x="148"/>
        <item x="149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9"/>
        <item x="170"/>
        <item x="171"/>
        <item x="172"/>
        <item x="174"/>
        <item x="175"/>
        <item x="167"/>
        <item x="168"/>
        <item x="173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2"/>
        <item x="194"/>
        <item x="188"/>
        <item x="190"/>
        <item x="19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7">
        <item x="0"/>
        <item h="1" x="1"/>
        <item h="1" x="3"/>
        <item h="1" m="1" x="5"/>
        <item h="1" x="2"/>
        <item h="1" m="1" x="4"/>
        <item t="default"/>
      </items>
    </pivotField>
    <pivotField axis="axisPage" multipleItemSelectionAllowed="1" showAll="0">
      <items count="10">
        <item x="5"/>
        <item x="1"/>
        <item x="0"/>
        <item x="3"/>
        <item x="4"/>
        <item x="2"/>
        <item h="1" x="7"/>
        <item x="6"/>
        <item h="1" x="8"/>
        <item t="default"/>
      </items>
    </pivotField>
    <pivotField showAll="0"/>
    <pivotField showAll="0"/>
    <pivotField showAll="0"/>
    <pivotField axis="axisCol" showAll="0" defaultSubtotal="0">
      <items count="9">
        <item m="1" x="8"/>
        <item h="1" x="6"/>
        <item n="&lt;60min" x="3"/>
        <item n="60-75min" x="5"/>
        <item n="75-90min" x="2"/>
        <item n="90&lt;105min" x="1"/>
        <item n="105-120min" x="4"/>
        <item n="&gt;120min" x="0"/>
        <item h="1" x="7"/>
      </items>
    </pivotField>
    <pivotField showAll="0"/>
    <pivotField showAll="0"/>
    <pivotField showAll="0"/>
    <pivotField showAll="0"/>
    <pivotField dataField="1" showAll="0"/>
  </pivotFields>
  <rowFields count="2">
    <field x="22"/>
    <field x="2"/>
  </rowFields>
  <rowItems count="13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t="grand">
      <x/>
    </i>
  </rowItems>
  <colFields count="1">
    <field x="27"/>
  </colFields>
  <colItems count="7">
    <i>
      <x v="2"/>
    </i>
    <i>
      <x v="3"/>
    </i>
    <i>
      <x v="4"/>
    </i>
    <i>
      <x v="5"/>
    </i>
    <i>
      <x v="6"/>
    </i>
    <i>
      <x v="7"/>
    </i>
    <i t="grand">
      <x/>
    </i>
  </colItems>
  <pageFields count="2">
    <pageField fld="23" hier="-1"/>
    <pageField fld="3" hier="-1"/>
  </pageFields>
  <dataFields count="1">
    <dataField name="Moyenne de Average T/R" fld="32" subtotal="average" baseField="0" baseItem="0"/>
  </dataFields>
  <formats count="9">
    <format dxfId="431">
      <pivotArea outline="0" collapsedLevelsAreSubtotals="1" fieldPosition="0"/>
    </format>
    <format dxfId="430">
      <pivotArea outline="0" collapsedLevelsAreSubtotals="1" fieldPosition="0"/>
    </format>
    <format dxfId="429">
      <pivotArea outline="0" collapsedLevelsAreSubtotals="1" fieldPosition="0"/>
    </format>
    <format dxfId="428">
      <pivotArea collapsedLevelsAreSubtotals="1" fieldPosition="0">
        <references count="1">
          <reference field="22" count="1">
            <x v="0"/>
          </reference>
        </references>
      </pivotArea>
    </format>
    <format dxfId="427">
      <pivotArea dataOnly="0" labelOnly="1" fieldPosition="0">
        <references count="1">
          <reference field="22" count="1">
            <x v="0"/>
          </reference>
        </references>
      </pivotArea>
    </format>
    <format dxfId="426">
      <pivotArea collapsedLevelsAreSubtotals="1" fieldPosition="0">
        <references count="1">
          <reference field="22" count="1">
            <x v="1"/>
          </reference>
        </references>
      </pivotArea>
    </format>
    <format dxfId="425">
      <pivotArea dataOnly="0" labelOnly="1" fieldPosition="0">
        <references count="1">
          <reference field="22" count="1">
            <x v="1"/>
          </reference>
        </references>
      </pivotArea>
    </format>
    <format dxfId="424">
      <pivotArea grandRow="1" outline="0" collapsedLevelsAreSubtotals="1" fieldPosition="0"/>
    </format>
    <format dxfId="423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3" displayName="Tableau23" ref="A1:AG368" totalsRowShown="0" headerRowDxfId="583" dataDxfId="581" headerRowBorderDxfId="582" tableBorderDxfId="580" totalsRowBorderDxfId="579">
  <autoFilter ref="A1:AG368">
    <filterColumn colId="2"/>
    <filterColumn colId="22"/>
    <filterColumn colId="27"/>
    <filterColumn colId="29"/>
    <filterColumn colId="32"/>
  </autoFilter>
  <sortState ref="A2:AG751">
    <sortCondition ref="A1:A751"/>
  </sortState>
  <tableColumns count="33">
    <tableColumn id="1" name="Date" dataDxfId="578"/>
    <tableColumn id="2" name="Day" dataDxfId="577"/>
    <tableColumn id="3" name="Period" dataDxfId="576"/>
    <tableColumn id="4" name="Race" dataDxfId="575"/>
    <tableColumn id="5" name="8h" dataDxfId="574"/>
    <tableColumn id="6" name="9h" dataDxfId="573"/>
    <tableColumn id="7" name="10h" dataDxfId="572"/>
    <tableColumn id="8" name="11h" dataDxfId="571"/>
    <tableColumn id="9" name="12h" dataDxfId="570"/>
    <tableColumn id="10" name="13h" dataDxfId="569"/>
    <tableColumn id="11" name="14h" dataDxfId="568"/>
    <tableColumn id="12" name="15h" dataDxfId="567"/>
    <tableColumn id="13" name="16h" dataDxfId="566"/>
    <tableColumn id="14" name="17h" dataDxfId="565"/>
    <tableColumn id="15" name="18h" dataDxfId="564"/>
    <tableColumn id="16" name="19h" dataDxfId="563"/>
    <tableColumn id="17" name="20h" dataDxfId="562"/>
    <tableColumn id="18" name="21h" dataDxfId="561"/>
    <tableColumn id="19" name="22h" dataDxfId="560"/>
    <tableColumn id="20" name="23h" dataDxfId="559"/>
    <tableColumn id="21" name="24h" dataDxfId="558"/>
    <tableColumn id="22" name="Race+Date" dataDxfId="557">
      <calculatedColumnFormula>D2&amp;A2</calculatedColumnFormula>
    </tableColumn>
    <tableColumn id="23" name="ODR / Tour" dataDxfId="556"/>
    <tableColumn id="24" name="Profil" dataDxfId="555"/>
    <tableColumn id="25" name="KM" dataDxfId="554"/>
    <tableColumn id="26" name="Length" dataDxfId="553"/>
    <tableColumn id="27" name="Duration (en min)" dataDxfId="552"/>
    <tableColumn id="33" name="Duration (SML)" dataDxfId="551">
      <calculatedColumnFormula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calculatedColumnFormula>
    </tableColumn>
    <tableColumn id="28" name="Category" dataDxfId="550"/>
    <tableColumn id="31" name="Riders" dataDxfId="549"/>
    <tableColumn id="29" name="Teams" dataDxfId="548">
      <calculatedColumnFormula>SUM(E2:U2)</calculatedColumnFormula>
    </tableColumn>
    <tableColumn id="30" name="Fields" dataDxfId="547">
      <calculatedColumnFormula>COUNT(E2:U2)</calculatedColumnFormula>
    </tableColumn>
    <tableColumn id="32" name="Average T/R" dataDxfId="546">
      <calculatedColumnFormula>Tableau23[[#This Row],[Teams]]/Tableau23[[#This Row],[Fields]]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1:AG788" totalsRowShown="0" headerRowDxfId="545" dataDxfId="543" headerRowBorderDxfId="544" tableBorderDxfId="542" totalsRowBorderDxfId="541">
  <autoFilter ref="A1:AG788">
    <filterColumn colId="0">
      <filters>
        <dateGroupItem year="2017" month="11" dateTimeGrouping="month"/>
      </filters>
    </filterColumn>
    <filterColumn colId="2"/>
    <filterColumn colId="3"/>
    <filterColumn colId="22">
      <filters>
        <filter val="ODR"/>
        <filter val="Tour"/>
      </filters>
    </filterColumn>
    <filterColumn colId="27"/>
    <filterColumn colId="29"/>
    <filterColumn colId="32"/>
  </autoFilter>
  <sortState ref="A683:AG788">
    <sortCondition ref="A1:A788"/>
  </sortState>
  <tableColumns count="33">
    <tableColumn id="1" name="Date" dataDxfId="540"/>
    <tableColumn id="2" name="Day" dataDxfId="539"/>
    <tableColumn id="3" name="Period" dataDxfId="538"/>
    <tableColumn id="4" name="Race" dataDxfId="537"/>
    <tableColumn id="5" name="8h" dataDxfId="536"/>
    <tableColumn id="6" name="9h" dataDxfId="535"/>
    <tableColumn id="7" name="10h" dataDxfId="534"/>
    <tableColumn id="8" name="11h" dataDxfId="533"/>
    <tableColumn id="9" name="12h" dataDxfId="532"/>
    <tableColumn id="10" name="13h" dataDxfId="531"/>
    <tableColumn id="11" name="14h" dataDxfId="530"/>
    <tableColumn id="12" name="15h" dataDxfId="529"/>
    <tableColumn id="13" name="16h" dataDxfId="528"/>
    <tableColumn id="14" name="17h" dataDxfId="527"/>
    <tableColumn id="15" name="18h" dataDxfId="526"/>
    <tableColumn id="16" name="19h" dataDxfId="525"/>
    <tableColumn id="17" name="20h" dataDxfId="524"/>
    <tableColumn id="18" name="21h" dataDxfId="523"/>
    <tableColumn id="19" name="22h" dataDxfId="522"/>
    <tableColumn id="20" name="23h" dataDxfId="521"/>
    <tableColumn id="21" name="24h" dataDxfId="520"/>
    <tableColumn id="22" name="Race+Date" dataDxfId="519">
      <calculatedColumnFormula>D2&amp;A2</calculatedColumnFormula>
    </tableColumn>
    <tableColumn id="23" name="ODR / Tour" dataDxfId="518"/>
    <tableColumn id="24" name="Profil" dataDxfId="517"/>
    <tableColumn id="25" name="KM" dataDxfId="516"/>
    <tableColumn id="26" name="Length" dataDxfId="515"/>
    <tableColumn id="27" name="Duration (en min)" dataDxfId="514"/>
    <tableColumn id="33" name="Duration (SML)" dataDxfId="513">
      <calculatedColumnFormula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calculatedColumnFormula>
    </tableColumn>
    <tableColumn id="28" name="Category" dataDxfId="512"/>
    <tableColumn id="31" name="Riders" dataDxfId="511"/>
    <tableColumn id="29" name="Teams" dataDxfId="510">
      <calculatedColumnFormula>SUM(E2:U2)</calculatedColumnFormula>
    </tableColumn>
    <tableColumn id="30" name="Fields" dataDxfId="509">
      <calculatedColumnFormula>COUNT(E2:U2)</calculatedColumnFormula>
    </tableColumn>
    <tableColumn id="32" name="Average T/R" dataDxfId="508">
      <calculatedColumnFormula>Tableau2[[#This Row],[Teams]]/Tableau2[[#This Row],[Fields]]</calculatedColumnFormula>
    </tableColumn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J368"/>
  <sheetViews>
    <sheetView topLeftCell="A323" zoomScale="60" zoomScaleNormal="60" workbookViewId="0">
      <selection activeCell="E343" sqref="E343"/>
    </sheetView>
  </sheetViews>
  <sheetFormatPr baseColWidth="10" defaultRowHeight="15"/>
  <cols>
    <col min="1" max="1" width="14.42578125" style="14" bestFit="1" customWidth="1"/>
    <col min="2" max="2" width="14.85546875" style="14" bestFit="1" customWidth="1"/>
    <col min="3" max="3" width="7.5703125" style="25" customWidth="1"/>
    <col min="4" max="4" width="37.85546875" style="14" customWidth="1"/>
    <col min="5" max="6" width="11.140625" style="14" bestFit="1" customWidth="1"/>
    <col min="7" max="7" width="12.140625" style="14" customWidth="1"/>
    <col min="8" max="8" width="11.7109375" style="14" bestFit="1" customWidth="1"/>
    <col min="9" max="16" width="12.140625" style="14" bestFit="1" customWidth="1"/>
    <col min="17" max="17" width="12.5703125" style="14" bestFit="1" customWidth="1"/>
    <col min="18" max="18" width="12.140625" style="14" bestFit="1" customWidth="1"/>
    <col min="19" max="21" width="12.5703125" style="14" bestFit="1" customWidth="1"/>
    <col min="22" max="22" width="45.42578125" style="14" bestFit="1" customWidth="1"/>
    <col min="23" max="23" width="18.7109375" style="25" bestFit="1" customWidth="1"/>
    <col min="24" max="24" width="18.7109375" style="25" customWidth="1"/>
    <col min="25" max="26" width="18.7109375" style="14" customWidth="1"/>
    <col min="27" max="28" width="22.7109375" style="14" customWidth="1"/>
    <col min="29" max="30" width="13.7109375" style="14" customWidth="1"/>
    <col min="31" max="31" width="12.28515625" style="14" customWidth="1"/>
    <col min="32" max="32" width="11.42578125" style="14"/>
    <col min="33" max="35" width="22.140625" style="14" customWidth="1"/>
    <col min="36" max="16384" width="11.42578125" style="14"/>
  </cols>
  <sheetData>
    <row r="1" spans="1:36" s="8" customForma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213</v>
      </c>
      <c r="AC1" s="2" t="s">
        <v>27</v>
      </c>
      <c r="AD1" s="4" t="s">
        <v>28</v>
      </c>
      <c r="AE1" s="5" t="s">
        <v>29</v>
      </c>
      <c r="AF1" s="5" t="s">
        <v>30</v>
      </c>
      <c r="AG1" s="6" t="s">
        <v>31</v>
      </c>
      <c r="AH1" s="7"/>
      <c r="AI1" s="7"/>
    </row>
    <row r="2" spans="1:36">
      <c r="A2" s="9">
        <v>42370</v>
      </c>
      <c r="B2" s="10" t="s">
        <v>48</v>
      </c>
      <c r="C2" s="11">
        <v>1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9" t="str">
        <f t="shared" ref="V2:V65" si="0">D2&amp;A2</f>
        <v>42370</v>
      </c>
      <c r="W2" s="11" t="s">
        <v>33</v>
      </c>
      <c r="X2" s="11"/>
      <c r="Y2" s="10"/>
      <c r="Z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" s="10"/>
      <c r="AB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" s="10"/>
      <c r="AD2" s="10"/>
      <c r="AE2" s="10">
        <f t="shared" ref="AE2:AE65" si="1">SUM(E2:U2)</f>
        <v>0</v>
      </c>
      <c r="AF2" s="10">
        <f t="shared" ref="AF2:AF65" si="2">COUNT(E2:U2)</f>
        <v>0</v>
      </c>
      <c r="AG2" s="12" t="e">
        <f>Tableau23[[#This Row],[Teams]]/Tableau23[[#This Row],[Fields]]</f>
        <v>#DIV/0!</v>
      </c>
      <c r="AH2" s="13"/>
      <c r="AI2" s="13"/>
      <c r="AJ2" s="14" t="s">
        <v>35</v>
      </c>
    </row>
    <row r="3" spans="1:36">
      <c r="A3" s="9">
        <v>42371</v>
      </c>
      <c r="B3" s="10" t="s">
        <v>49</v>
      </c>
      <c r="C3" s="11">
        <v>1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9" t="str">
        <f t="shared" si="0"/>
        <v>42371</v>
      </c>
      <c r="W3" s="11" t="s">
        <v>33</v>
      </c>
      <c r="X3" s="11"/>
      <c r="Y3" s="10"/>
      <c r="Z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" s="10"/>
      <c r="AB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" s="10"/>
      <c r="AD3" s="10"/>
      <c r="AE3" s="10">
        <f t="shared" si="1"/>
        <v>0</v>
      </c>
      <c r="AF3" s="10">
        <f t="shared" si="2"/>
        <v>0</v>
      </c>
      <c r="AG3" s="15" t="e">
        <f>Tableau23[[#This Row],[Teams]]/Tableau23[[#This Row],[Fields]]</f>
        <v>#DIV/0!</v>
      </c>
      <c r="AH3" s="13"/>
      <c r="AI3" s="13"/>
      <c r="AJ3" s="14" t="s">
        <v>40</v>
      </c>
    </row>
    <row r="4" spans="1:36">
      <c r="A4" s="9">
        <v>42372</v>
      </c>
      <c r="B4" s="10" t="s">
        <v>50</v>
      </c>
      <c r="C4" s="11">
        <v>1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9" t="str">
        <f t="shared" si="0"/>
        <v>42372</v>
      </c>
      <c r="W4" s="11" t="s">
        <v>33</v>
      </c>
      <c r="X4" s="11"/>
      <c r="Y4" s="10"/>
      <c r="Z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" s="10"/>
      <c r="AB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" s="10"/>
      <c r="AD4" s="10"/>
      <c r="AE4" s="10">
        <f t="shared" si="1"/>
        <v>0</v>
      </c>
      <c r="AF4" s="10">
        <f t="shared" si="2"/>
        <v>0</v>
      </c>
      <c r="AG4" s="15" t="e">
        <f>Tableau23[[#This Row],[Teams]]/Tableau23[[#This Row],[Fields]]</f>
        <v>#DIV/0!</v>
      </c>
      <c r="AH4" s="13"/>
      <c r="AI4" s="13"/>
    </row>
    <row r="5" spans="1:36">
      <c r="A5" s="9">
        <v>42373</v>
      </c>
      <c r="B5" s="10" t="s">
        <v>36</v>
      </c>
      <c r="C5" s="11">
        <v>1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9" t="str">
        <f t="shared" si="0"/>
        <v>42373</v>
      </c>
      <c r="W5" s="11" t="s">
        <v>33</v>
      </c>
      <c r="X5" s="11"/>
      <c r="Y5" s="10"/>
      <c r="Z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" s="10"/>
      <c r="AB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" s="10"/>
      <c r="AD5" s="10"/>
      <c r="AE5" s="10">
        <f t="shared" si="1"/>
        <v>0</v>
      </c>
      <c r="AF5" s="10">
        <f t="shared" si="2"/>
        <v>0</v>
      </c>
      <c r="AG5" s="15" t="e">
        <f>Tableau23[[#This Row],[Teams]]/Tableau23[[#This Row],[Fields]]</f>
        <v>#DIV/0!</v>
      </c>
      <c r="AH5" s="13"/>
      <c r="AI5" s="13"/>
    </row>
    <row r="6" spans="1:36">
      <c r="A6" s="9">
        <v>42374</v>
      </c>
      <c r="B6" s="10" t="s">
        <v>42</v>
      </c>
      <c r="C6" s="11">
        <v>1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9" t="str">
        <f t="shared" si="0"/>
        <v>42374</v>
      </c>
      <c r="W6" s="11" t="s">
        <v>33</v>
      </c>
      <c r="X6" s="11"/>
      <c r="Y6" s="10"/>
      <c r="Z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" s="10"/>
      <c r="AB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" s="10"/>
      <c r="AD6" s="10"/>
      <c r="AE6" s="10">
        <f t="shared" si="1"/>
        <v>0</v>
      </c>
      <c r="AF6" s="10">
        <f t="shared" si="2"/>
        <v>0</v>
      </c>
      <c r="AG6" s="15" t="e">
        <f>Tableau23[[#This Row],[Teams]]/Tableau23[[#This Row],[Fields]]</f>
        <v>#DIV/0!</v>
      </c>
      <c r="AH6" s="13"/>
      <c r="AI6" s="13"/>
    </row>
    <row r="7" spans="1:36">
      <c r="A7" s="9">
        <v>42375</v>
      </c>
      <c r="B7" s="10" t="s">
        <v>44</v>
      </c>
      <c r="C7" s="11">
        <v>1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9" t="str">
        <f t="shared" si="0"/>
        <v>42375</v>
      </c>
      <c r="W7" s="11" t="s">
        <v>33</v>
      </c>
      <c r="X7" s="11"/>
      <c r="Y7" s="10"/>
      <c r="Z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" s="10"/>
      <c r="AB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" s="10"/>
      <c r="AD7" s="10"/>
      <c r="AE7" s="10">
        <f t="shared" si="1"/>
        <v>0</v>
      </c>
      <c r="AF7" s="10">
        <f t="shared" si="2"/>
        <v>0</v>
      </c>
      <c r="AG7" s="15" t="e">
        <f>Tableau23[[#This Row],[Teams]]/Tableau23[[#This Row],[Fields]]</f>
        <v>#DIV/0!</v>
      </c>
      <c r="AH7" s="13"/>
      <c r="AI7" s="13"/>
    </row>
    <row r="8" spans="1:36">
      <c r="A8" s="9">
        <v>42376</v>
      </c>
      <c r="B8" s="10" t="s">
        <v>46</v>
      </c>
      <c r="C8" s="11">
        <v>1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9" t="str">
        <f t="shared" si="0"/>
        <v>42376</v>
      </c>
      <c r="W8" s="11" t="s">
        <v>33</v>
      </c>
      <c r="X8" s="11"/>
      <c r="Y8" s="10"/>
      <c r="Z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" s="10"/>
      <c r="AB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" s="10"/>
      <c r="AD8" s="10"/>
      <c r="AE8" s="10">
        <f t="shared" si="1"/>
        <v>0</v>
      </c>
      <c r="AF8" s="10">
        <f t="shared" si="2"/>
        <v>0</v>
      </c>
      <c r="AG8" s="15" t="e">
        <f>Tableau23[[#This Row],[Teams]]/Tableau23[[#This Row],[Fields]]</f>
        <v>#DIV/0!</v>
      </c>
      <c r="AH8" s="13"/>
      <c r="AI8" s="13"/>
    </row>
    <row r="9" spans="1:36">
      <c r="A9" s="9">
        <v>42377</v>
      </c>
      <c r="B9" s="10" t="s">
        <v>48</v>
      </c>
      <c r="C9" s="11">
        <v>1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9" t="str">
        <f t="shared" si="0"/>
        <v>42377</v>
      </c>
      <c r="W9" s="11" t="s">
        <v>33</v>
      </c>
      <c r="X9" s="11"/>
      <c r="Y9" s="10"/>
      <c r="Z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" s="10"/>
      <c r="AB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" s="10"/>
      <c r="AD9" s="10"/>
      <c r="AE9" s="10">
        <f t="shared" si="1"/>
        <v>0</v>
      </c>
      <c r="AF9" s="10">
        <f t="shared" si="2"/>
        <v>0</v>
      </c>
      <c r="AG9" s="15" t="e">
        <f>Tableau23[[#This Row],[Teams]]/Tableau23[[#This Row],[Fields]]</f>
        <v>#DIV/0!</v>
      </c>
      <c r="AH9" s="13"/>
      <c r="AI9" s="13"/>
    </row>
    <row r="10" spans="1:36">
      <c r="A10" s="9">
        <v>42378</v>
      </c>
      <c r="B10" s="10" t="s">
        <v>49</v>
      </c>
      <c r="C10" s="11">
        <v>1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9" t="str">
        <f t="shared" si="0"/>
        <v>42378</v>
      </c>
      <c r="W10" s="11" t="s">
        <v>33</v>
      </c>
      <c r="X10" s="11"/>
      <c r="Y10" s="10"/>
      <c r="Z1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" s="10"/>
      <c r="AB1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" s="10"/>
      <c r="AD10" s="10"/>
      <c r="AE10" s="10">
        <f t="shared" si="1"/>
        <v>0</v>
      </c>
      <c r="AF10" s="10">
        <f t="shared" si="2"/>
        <v>0</v>
      </c>
      <c r="AG10" s="15" t="e">
        <f>Tableau23[[#This Row],[Teams]]/Tableau23[[#This Row],[Fields]]</f>
        <v>#DIV/0!</v>
      </c>
      <c r="AH10" s="13"/>
      <c r="AI10" s="13"/>
    </row>
    <row r="11" spans="1:36">
      <c r="A11" s="9">
        <v>42379</v>
      </c>
      <c r="B11" s="10" t="s">
        <v>50</v>
      </c>
      <c r="C11" s="11">
        <v>1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9" t="str">
        <f t="shared" si="0"/>
        <v>42379</v>
      </c>
      <c r="W11" s="11" t="s">
        <v>33</v>
      </c>
      <c r="X11" s="11"/>
      <c r="Y11" s="10"/>
      <c r="Z1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" s="10"/>
      <c r="AB1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" s="10"/>
      <c r="AD11" s="10"/>
      <c r="AE11" s="10">
        <f t="shared" si="1"/>
        <v>0</v>
      </c>
      <c r="AF11" s="10">
        <f t="shared" si="2"/>
        <v>0</v>
      </c>
      <c r="AG11" s="15" t="e">
        <f>Tableau23[[#This Row],[Teams]]/Tableau23[[#This Row],[Fields]]</f>
        <v>#DIV/0!</v>
      </c>
      <c r="AH11" s="13"/>
      <c r="AI11" s="13"/>
    </row>
    <row r="12" spans="1:36">
      <c r="A12" s="9">
        <v>42380</v>
      </c>
      <c r="B12" s="10" t="s">
        <v>36</v>
      </c>
      <c r="C12" s="11">
        <v>1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9" t="str">
        <f t="shared" si="0"/>
        <v>42380</v>
      </c>
      <c r="W12" s="11" t="s">
        <v>33</v>
      </c>
      <c r="X12" s="11"/>
      <c r="Y12" s="10"/>
      <c r="Z1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" s="10"/>
      <c r="AB1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" s="10"/>
      <c r="AD12" s="10"/>
      <c r="AE12" s="10">
        <f t="shared" si="1"/>
        <v>0</v>
      </c>
      <c r="AF12" s="10">
        <f t="shared" si="2"/>
        <v>0</v>
      </c>
      <c r="AG12" s="15" t="e">
        <f>Tableau23[[#This Row],[Teams]]/Tableau23[[#This Row],[Fields]]</f>
        <v>#DIV/0!</v>
      </c>
      <c r="AH12" s="13"/>
      <c r="AI12" s="13"/>
    </row>
    <row r="13" spans="1:36">
      <c r="A13" s="9">
        <v>42381</v>
      </c>
      <c r="B13" s="10" t="s">
        <v>42</v>
      </c>
      <c r="C13" s="11">
        <v>1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9" t="str">
        <f t="shared" si="0"/>
        <v>42381</v>
      </c>
      <c r="W13" s="11" t="s">
        <v>33</v>
      </c>
      <c r="X13" s="11"/>
      <c r="Y13" s="10"/>
      <c r="Z1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" s="10"/>
      <c r="AB1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" s="10"/>
      <c r="AD13" s="10"/>
      <c r="AE13" s="10">
        <f t="shared" si="1"/>
        <v>0</v>
      </c>
      <c r="AF13" s="10">
        <f t="shared" si="2"/>
        <v>0</v>
      </c>
      <c r="AG13" s="15" t="e">
        <f>Tableau23[[#This Row],[Teams]]/Tableau23[[#This Row],[Fields]]</f>
        <v>#DIV/0!</v>
      </c>
      <c r="AH13" s="13"/>
      <c r="AI13" s="13"/>
    </row>
    <row r="14" spans="1:36">
      <c r="A14" s="9">
        <v>42382</v>
      </c>
      <c r="B14" s="10" t="s">
        <v>44</v>
      </c>
      <c r="C14" s="11">
        <v>1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9" t="str">
        <f t="shared" si="0"/>
        <v>42382</v>
      </c>
      <c r="W14" s="11" t="s">
        <v>33</v>
      </c>
      <c r="X14" s="11"/>
      <c r="Y14" s="10"/>
      <c r="Z1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" s="10"/>
      <c r="AB1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" s="10"/>
      <c r="AD14" s="10"/>
      <c r="AE14" s="10">
        <f t="shared" si="1"/>
        <v>0</v>
      </c>
      <c r="AF14" s="10">
        <f t="shared" si="2"/>
        <v>0</v>
      </c>
      <c r="AG14" s="15" t="e">
        <f>Tableau23[[#This Row],[Teams]]/Tableau23[[#This Row],[Fields]]</f>
        <v>#DIV/0!</v>
      </c>
      <c r="AH14" s="13"/>
      <c r="AI14" s="13"/>
    </row>
    <row r="15" spans="1:36">
      <c r="A15" s="9">
        <v>42383</v>
      </c>
      <c r="B15" s="10" t="s">
        <v>46</v>
      </c>
      <c r="C15" s="11">
        <v>1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9" t="str">
        <f t="shared" si="0"/>
        <v>42383</v>
      </c>
      <c r="W15" s="11" t="s">
        <v>33</v>
      </c>
      <c r="X15" s="11"/>
      <c r="Y15" s="10"/>
      <c r="Z1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" s="10"/>
      <c r="AB1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" s="10"/>
      <c r="AD15" s="10"/>
      <c r="AE15" s="10">
        <f t="shared" si="1"/>
        <v>0</v>
      </c>
      <c r="AF15" s="10">
        <f t="shared" si="2"/>
        <v>0</v>
      </c>
      <c r="AG15" s="15" t="e">
        <f>Tableau23[[#This Row],[Teams]]/Tableau23[[#This Row],[Fields]]</f>
        <v>#DIV/0!</v>
      </c>
      <c r="AH15" s="13"/>
      <c r="AI15" s="13"/>
    </row>
    <row r="16" spans="1:36">
      <c r="A16" s="9">
        <v>42384</v>
      </c>
      <c r="B16" s="10" t="s">
        <v>48</v>
      </c>
      <c r="C16" s="11">
        <v>1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9" t="str">
        <f t="shared" si="0"/>
        <v>42384</v>
      </c>
      <c r="W16" s="11" t="s">
        <v>33</v>
      </c>
      <c r="X16" s="11"/>
      <c r="Y16" s="10"/>
      <c r="Z1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" s="10"/>
      <c r="AB1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" s="10"/>
      <c r="AD16" s="10"/>
      <c r="AE16" s="10">
        <f t="shared" si="1"/>
        <v>0</v>
      </c>
      <c r="AF16" s="10">
        <f t="shared" si="2"/>
        <v>0</v>
      </c>
      <c r="AG16" s="15" t="e">
        <f>Tableau23[[#This Row],[Teams]]/Tableau23[[#This Row],[Fields]]</f>
        <v>#DIV/0!</v>
      </c>
      <c r="AH16" s="13"/>
      <c r="AI16" s="13"/>
    </row>
    <row r="17" spans="1:35">
      <c r="A17" s="9">
        <v>42385</v>
      </c>
      <c r="B17" s="10" t="s">
        <v>49</v>
      </c>
      <c r="C17" s="11">
        <v>1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9" t="str">
        <f t="shared" si="0"/>
        <v>42385</v>
      </c>
      <c r="W17" s="11" t="s">
        <v>33</v>
      </c>
      <c r="X17" s="11"/>
      <c r="Y17" s="10"/>
      <c r="Z1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" s="10"/>
      <c r="AB1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" s="10"/>
      <c r="AD17" s="10"/>
      <c r="AE17" s="10">
        <f t="shared" si="1"/>
        <v>0</v>
      </c>
      <c r="AF17" s="10">
        <f t="shared" si="2"/>
        <v>0</v>
      </c>
      <c r="AG17" s="15" t="e">
        <f>Tableau23[[#This Row],[Teams]]/Tableau23[[#This Row],[Fields]]</f>
        <v>#DIV/0!</v>
      </c>
      <c r="AH17" s="13"/>
      <c r="AI17" s="13"/>
    </row>
    <row r="18" spans="1:35">
      <c r="A18" s="9">
        <v>42386</v>
      </c>
      <c r="B18" s="10" t="s">
        <v>50</v>
      </c>
      <c r="C18" s="11">
        <v>1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9" t="str">
        <f t="shared" si="0"/>
        <v>42386</v>
      </c>
      <c r="W18" s="11" t="s">
        <v>33</v>
      </c>
      <c r="X18" s="11"/>
      <c r="Y18" s="10"/>
      <c r="Z1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" s="10"/>
      <c r="AB1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" s="10"/>
      <c r="AD18" s="10"/>
      <c r="AE18" s="10">
        <f t="shared" si="1"/>
        <v>0</v>
      </c>
      <c r="AF18" s="10">
        <f t="shared" si="2"/>
        <v>0</v>
      </c>
      <c r="AG18" s="15" t="e">
        <f>Tableau23[[#This Row],[Teams]]/Tableau23[[#This Row],[Fields]]</f>
        <v>#DIV/0!</v>
      </c>
      <c r="AH18" s="13"/>
      <c r="AI18" s="13"/>
    </row>
    <row r="19" spans="1:35">
      <c r="A19" s="9">
        <v>42387</v>
      </c>
      <c r="B19" s="10" t="s">
        <v>36</v>
      </c>
      <c r="C19" s="11">
        <v>1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9" t="str">
        <f t="shared" si="0"/>
        <v>42387</v>
      </c>
      <c r="W19" s="11" t="s">
        <v>33</v>
      </c>
      <c r="X19" s="11"/>
      <c r="Y19" s="10"/>
      <c r="Z1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" s="10"/>
      <c r="AB1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" s="10"/>
      <c r="AD19" s="10"/>
      <c r="AE19" s="10">
        <f t="shared" si="1"/>
        <v>0</v>
      </c>
      <c r="AF19" s="10">
        <f t="shared" si="2"/>
        <v>0</v>
      </c>
      <c r="AG19" s="15" t="e">
        <f>Tableau23[[#This Row],[Teams]]/Tableau23[[#This Row],[Fields]]</f>
        <v>#DIV/0!</v>
      </c>
      <c r="AH19" s="13"/>
      <c r="AI19" s="13"/>
    </row>
    <row r="20" spans="1:35">
      <c r="A20" s="9">
        <v>42388</v>
      </c>
      <c r="B20" s="10" t="s">
        <v>42</v>
      </c>
      <c r="C20" s="11">
        <v>1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9" t="str">
        <f t="shared" si="0"/>
        <v>42388</v>
      </c>
      <c r="W20" s="11" t="s">
        <v>33</v>
      </c>
      <c r="X20" s="11"/>
      <c r="Y20" s="10"/>
      <c r="Z2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" s="10"/>
      <c r="AB2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" s="10"/>
      <c r="AD20" s="10"/>
      <c r="AE20" s="10">
        <f t="shared" si="1"/>
        <v>0</v>
      </c>
      <c r="AF20" s="10">
        <f t="shared" si="2"/>
        <v>0</v>
      </c>
      <c r="AG20" s="15" t="e">
        <f>Tableau23[[#This Row],[Teams]]/Tableau23[[#This Row],[Fields]]</f>
        <v>#DIV/0!</v>
      </c>
      <c r="AH20" s="13"/>
      <c r="AI20" s="13"/>
    </row>
    <row r="21" spans="1:35">
      <c r="A21" s="9">
        <v>42389</v>
      </c>
      <c r="B21" s="10" t="s">
        <v>44</v>
      </c>
      <c r="C21" s="11">
        <v>1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9" t="str">
        <f t="shared" si="0"/>
        <v>42389</v>
      </c>
      <c r="W21" s="11" t="s">
        <v>33</v>
      </c>
      <c r="X21" s="11"/>
      <c r="Y21" s="10"/>
      <c r="Z2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" s="10"/>
      <c r="AB2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" s="10"/>
      <c r="AD21" s="10"/>
      <c r="AE21" s="10">
        <f t="shared" si="1"/>
        <v>0</v>
      </c>
      <c r="AF21" s="10">
        <f t="shared" si="2"/>
        <v>0</v>
      </c>
      <c r="AG21" s="15" t="e">
        <f>Tableau23[[#This Row],[Teams]]/Tableau23[[#This Row],[Fields]]</f>
        <v>#DIV/0!</v>
      </c>
      <c r="AH21" s="13"/>
      <c r="AI21" s="13"/>
    </row>
    <row r="22" spans="1:35">
      <c r="A22" s="9">
        <v>42390</v>
      </c>
      <c r="B22" s="10" t="s">
        <v>46</v>
      </c>
      <c r="C22" s="11">
        <v>1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9" t="str">
        <f t="shared" si="0"/>
        <v>42390</v>
      </c>
      <c r="W22" s="11" t="s">
        <v>33</v>
      </c>
      <c r="X22" s="11"/>
      <c r="Y22" s="10"/>
      <c r="Z2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" s="10"/>
      <c r="AB2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" s="10"/>
      <c r="AD22" s="10"/>
      <c r="AE22" s="10">
        <f t="shared" si="1"/>
        <v>0</v>
      </c>
      <c r="AF22" s="10">
        <f t="shared" si="2"/>
        <v>0</v>
      </c>
      <c r="AG22" s="15" t="e">
        <f>Tableau23[[#This Row],[Teams]]/Tableau23[[#This Row],[Fields]]</f>
        <v>#DIV/0!</v>
      </c>
      <c r="AH22" s="13"/>
      <c r="AI22" s="13"/>
    </row>
    <row r="23" spans="1:35">
      <c r="A23" s="9">
        <v>42391</v>
      </c>
      <c r="B23" s="10" t="s">
        <v>48</v>
      </c>
      <c r="C23" s="11">
        <v>1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9" t="str">
        <f t="shared" si="0"/>
        <v>42391</v>
      </c>
      <c r="W23" s="11" t="s">
        <v>33</v>
      </c>
      <c r="X23" s="11"/>
      <c r="Y23" s="10"/>
      <c r="Z2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" s="10"/>
      <c r="AB2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" s="10"/>
      <c r="AD23" s="10"/>
      <c r="AE23" s="10">
        <f t="shared" si="1"/>
        <v>0</v>
      </c>
      <c r="AF23" s="10">
        <f t="shared" si="2"/>
        <v>0</v>
      </c>
      <c r="AG23" s="15" t="e">
        <f>Tableau23[[#This Row],[Teams]]/Tableau23[[#This Row],[Fields]]</f>
        <v>#DIV/0!</v>
      </c>
      <c r="AH23" s="13"/>
      <c r="AI23" s="13"/>
    </row>
    <row r="24" spans="1:35">
      <c r="A24" s="9">
        <v>42392</v>
      </c>
      <c r="B24" s="10" t="s">
        <v>49</v>
      </c>
      <c r="C24" s="11">
        <v>1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9" t="str">
        <f t="shared" si="0"/>
        <v>42392</v>
      </c>
      <c r="W24" s="11" t="s">
        <v>33</v>
      </c>
      <c r="X24" s="11"/>
      <c r="Y24" s="10"/>
      <c r="Z2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" s="10"/>
      <c r="AB2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" s="10"/>
      <c r="AD24" s="10"/>
      <c r="AE24" s="10">
        <f t="shared" si="1"/>
        <v>0</v>
      </c>
      <c r="AF24" s="10">
        <f t="shared" si="2"/>
        <v>0</v>
      </c>
      <c r="AG24" s="15" t="e">
        <f>Tableau23[[#This Row],[Teams]]/Tableau23[[#This Row],[Fields]]</f>
        <v>#DIV/0!</v>
      </c>
      <c r="AH24" s="13"/>
      <c r="AI24" s="13"/>
    </row>
    <row r="25" spans="1:35">
      <c r="A25" s="9">
        <v>42393</v>
      </c>
      <c r="B25" s="10" t="s">
        <v>50</v>
      </c>
      <c r="C25" s="11">
        <v>1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9" t="str">
        <f t="shared" si="0"/>
        <v>42393</v>
      </c>
      <c r="W25" s="11" t="s">
        <v>33</v>
      </c>
      <c r="X25" s="11"/>
      <c r="Y25" s="10"/>
      <c r="Z2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" s="10"/>
      <c r="AB2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" s="10"/>
      <c r="AD25" s="10"/>
      <c r="AE25" s="10">
        <f t="shared" si="1"/>
        <v>0</v>
      </c>
      <c r="AF25" s="10">
        <f t="shared" si="2"/>
        <v>0</v>
      </c>
      <c r="AG25" s="15" t="e">
        <f>Tableau23[[#This Row],[Teams]]/Tableau23[[#This Row],[Fields]]</f>
        <v>#DIV/0!</v>
      </c>
      <c r="AH25" s="13"/>
      <c r="AI25" s="13"/>
    </row>
    <row r="26" spans="1:35">
      <c r="A26" s="9">
        <v>42394</v>
      </c>
      <c r="B26" s="10" t="s">
        <v>36</v>
      </c>
      <c r="C26" s="11">
        <v>1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9" t="str">
        <f t="shared" si="0"/>
        <v>42394</v>
      </c>
      <c r="W26" s="11" t="s">
        <v>33</v>
      </c>
      <c r="X26" s="11"/>
      <c r="Y26" s="10"/>
      <c r="Z2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" s="10"/>
      <c r="AB2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" s="10"/>
      <c r="AD26" s="10"/>
      <c r="AE26" s="10">
        <f t="shared" si="1"/>
        <v>0</v>
      </c>
      <c r="AF26" s="10">
        <f t="shared" si="2"/>
        <v>0</v>
      </c>
      <c r="AG26" s="15" t="e">
        <f>Tableau23[[#This Row],[Teams]]/Tableau23[[#This Row],[Fields]]</f>
        <v>#DIV/0!</v>
      </c>
      <c r="AH26" s="13"/>
      <c r="AI26" s="13"/>
    </row>
    <row r="27" spans="1:35">
      <c r="A27" s="9">
        <v>42395</v>
      </c>
      <c r="B27" s="10" t="s">
        <v>42</v>
      </c>
      <c r="C27" s="11">
        <v>1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9" t="str">
        <f t="shared" si="0"/>
        <v>42395</v>
      </c>
      <c r="W27" s="11" t="s">
        <v>33</v>
      </c>
      <c r="X27" s="11"/>
      <c r="Y27" s="10"/>
      <c r="Z2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" s="10"/>
      <c r="AB2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" s="10"/>
      <c r="AD27" s="10"/>
      <c r="AE27" s="10">
        <f t="shared" si="1"/>
        <v>0</v>
      </c>
      <c r="AF27" s="10">
        <f t="shared" si="2"/>
        <v>0</v>
      </c>
      <c r="AG27" s="15" t="e">
        <f>Tableau23[[#This Row],[Teams]]/Tableau23[[#This Row],[Fields]]</f>
        <v>#DIV/0!</v>
      </c>
      <c r="AH27" s="13"/>
      <c r="AI27" s="13"/>
    </row>
    <row r="28" spans="1:35">
      <c r="A28" s="9">
        <v>42396</v>
      </c>
      <c r="B28" s="10" t="s">
        <v>44</v>
      </c>
      <c r="C28" s="11">
        <v>1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9" t="str">
        <f t="shared" si="0"/>
        <v>42396</v>
      </c>
      <c r="W28" s="11" t="s">
        <v>33</v>
      </c>
      <c r="X28" s="11"/>
      <c r="Y28" s="10"/>
      <c r="Z2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" s="10"/>
      <c r="AB2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" s="10"/>
      <c r="AD28" s="10"/>
      <c r="AE28" s="10">
        <f t="shared" si="1"/>
        <v>0</v>
      </c>
      <c r="AF28" s="10">
        <f t="shared" si="2"/>
        <v>0</v>
      </c>
      <c r="AG28" s="15" t="e">
        <f>Tableau23[[#This Row],[Teams]]/Tableau23[[#This Row],[Fields]]</f>
        <v>#DIV/0!</v>
      </c>
      <c r="AH28" s="13"/>
      <c r="AI28" s="13"/>
    </row>
    <row r="29" spans="1:35">
      <c r="A29" s="9">
        <v>42397</v>
      </c>
      <c r="B29" s="10" t="s">
        <v>46</v>
      </c>
      <c r="C29" s="11">
        <v>1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9" t="str">
        <f t="shared" si="0"/>
        <v>42397</v>
      </c>
      <c r="W29" s="11" t="s">
        <v>33</v>
      </c>
      <c r="X29" s="11"/>
      <c r="Y29" s="10"/>
      <c r="Z2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" s="10"/>
      <c r="AB2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" s="10"/>
      <c r="AD29" s="10"/>
      <c r="AE29" s="10">
        <f t="shared" si="1"/>
        <v>0</v>
      </c>
      <c r="AF29" s="10">
        <f t="shared" si="2"/>
        <v>0</v>
      </c>
      <c r="AG29" s="15" t="e">
        <f>Tableau23[[#This Row],[Teams]]/Tableau23[[#This Row],[Fields]]</f>
        <v>#DIV/0!</v>
      </c>
      <c r="AH29" s="13"/>
      <c r="AI29" s="13"/>
    </row>
    <row r="30" spans="1:35">
      <c r="A30" s="9">
        <v>42398</v>
      </c>
      <c r="B30" s="10" t="s">
        <v>48</v>
      </c>
      <c r="C30" s="11">
        <v>1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9" t="str">
        <f t="shared" si="0"/>
        <v>42398</v>
      </c>
      <c r="W30" s="11" t="s">
        <v>33</v>
      </c>
      <c r="X30" s="11"/>
      <c r="Y30" s="10"/>
      <c r="Z3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" s="10"/>
      <c r="AB3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" s="10"/>
      <c r="AD30" s="10"/>
      <c r="AE30" s="10">
        <f t="shared" si="1"/>
        <v>0</v>
      </c>
      <c r="AF30" s="10">
        <f t="shared" si="2"/>
        <v>0</v>
      </c>
      <c r="AG30" s="15" t="e">
        <f>Tableau23[[#This Row],[Teams]]/Tableau23[[#This Row],[Fields]]</f>
        <v>#DIV/0!</v>
      </c>
      <c r="AH30" s="13"/>
      <c r="AI30" s="13"/>
    </row>
    <row r="31" spans="1:35">
      <c r="A31" s="9">
        <v>42399</v>
      </c>
      <c r="B31" s="10" t="s">
        <v>49</v>
      </c>
      <c r="C31" s="11">
        <v>1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9" t="str">
        <f t="shared" si="0"/>
        <v>42399</v>
      </c>
      <c r="W31" s="11" t="s">
        <v>33</v>
      </c>
      <c r="X31" s="11"/>
      <c r="Y31" s="10"/>
      <c r="Z3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" s="10"/>
      <c r="AB3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" s="10"/>
      <c r="AD31" s="10"/>
      <c r="AE31" s="10">
        <f t="shared" si="1"/>
        <v>0</v>
      </c>
      <c r="AF31" s="10">
        <f t="shared" si="2"/>
        <v>0</v>
      </c>
      <c r="AG31" s="15" t="e">
        <f>Tableau23[[#This Row],[Teams]]/Tableau23[[#This Row],[Fields]]</f>
        <v>#DIV/0!</v>
      </c>
      <c r="AH31" s="13"/>
      <c r="AI31" s="13"/>
    </row>
    <row r="32" spans="1:35">
      <c r="A32" s="9">
        <v>42400</v>
      </c>
      <c r="B32" s="10" t="s">
        <v>50</v>
      </c>
      <c r="C32" s="11">
        <v>1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9" t="str">
        <f t="shared" si="0"/>
        <v>42400</v>
      </c>
      <c r="W32" s="11" t="s">
        <v>33</v>
      </c>
      <c r="X32" s="11"/>
      <c r="Y32" s="10"/>
      <c r="Z3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" s="10"/>
      <c r="AB3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" s="10"/>
      <c r="AD32" s="10"/>
      <c r="AE32" s="10">
        <f t="shared" si="1"/>
        <v>0</v>
      </c>
      <c r="AF32" s="10">
        <f t="shared" si="2"/>
        <v>0</v>
      </c>
      <c r="AG32" s="15" t="e">
        <f>Tableau23[[#This Row],[Teams]]/Tableau23[[#This Row],[Fields]]</f>
        <v>#DIV/0!</v>
      </c>
      <c r="AH32" s="13"/>
      <c r="AI32" s="13"/>
    </row>
    <row r="33" spans="1:35">
      <c r="A33" s="9">
        <v>42401</v>
      </c>
      <c r="B33" s="10" t="s">
        <v>36</v>
      </c>
      <c r="C33" s="11">
        <v>2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9" t="str">
        <f t="shared" si="0"/>
        <v>42401</v>
      </c>
      <c r="W33" s="11" t="s">
        <v>33</v>
      </c>
      <c r="X33" s="11"/>
      <c r="Y33" s="10"/>
      <c r="Z3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" s="10"/>
      <c r="AB3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" s="10"/>
      <c r="AD33" s="10"/>
      <c r="AE33" s="10">
        <f t="shared" si="1"/>
        <v>0</v>
      </c>
      <c r="AF33" s="10">
        <f t="shared" si="2"/>
        <v>0</v>
      </c>
      <c r="AG33" s="15" t="e">
        <f>Tableau23[[#This Row],[Teams]]/Tableau23[[#This Row],[Fields]]</f>
        <v>#DIV/0!</v>
      </c>
      <c r="AH33" s="13"/>
      <c r="AI33" s="13"/>
    </row>
    <row r="34" spans="1:35">
      <c r="A34" s="9">
        <v>42402</v>
      </c>
      <c r="B34" s="10" t="s">
        <v>42</v>
      </c>
      <c r="C34" s="11">
        <v>2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9" t="str">
        <f t="shared" si="0"/>
        <v>42402</v>
      </c>
      <c r="W34" s="11" t="s">
        <v>33</v>
      </c>
      <c r="X34" s="11"/>
      <c r="Y34" s="10"/>
      <c r="Z3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4" s="10"/>
      <c r="AB3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4" s="10"/>
      <c r="AD34" s="10"/>
      <c r="AE34" s="10">
        <f t="shared" si="1"/>
        <v>0</v>
      </c>
      <c r="AF34" s="10">
        <f t="shared" si="2"/>
        <v>0</v>
      </c>
      <c r="AG34" s="15" t="e">
        <f>Tableau23[[#This Row],[Teams]]/Tableau23[[#This Row],[Fields]]</f>
        <v>#DIV/0!</v>
      </c>
      <c r="AH34" s="13"/>
      <c r="AI34" s="13"/>
    </row>
    <row r="35" spans="1:35">
      <c r="A35" s="9">
        <v>42403</v>
      </c>
      <c r="B35" s="10" t="s">
        <v>44</v>
      </c>
      <c r="C35" s="11">
        <v>2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9" t="str">
        <f t="shared" si="0"/>
        <v>42403</v>
      </c>
      <c r="W35" s="11" t="s">
        <v>33</v>
      </c>
      <c r="X35" s="11"/>
      <c r="Y35" s="10"/>
      <c r="Z3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5" s="10"/>
      <c r="AB3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5" s="10"/>
      <c r="AD35" s="10"/>
      <c r="AE35" s="10">
        <f t="shared" si="1"/>
        <v>0</v>
      </c>
      <c r="AF35" s="10">
        <f t="shared" si="2"/>
        <v>0</v>
      </c>
      <c r="AG35" s="15" t="e">
        <f>Tableau23[[#This Row],[Teams]]/Tableau23[[#This Row],[Fields]]</f>
        <v>#DIV/0!</v>
      </c>
      <c r="AH35" s="13"/>
      <c r="AI35" s="13"/>
    </row>
    <row r="36" spans="1:35">
      <c r="A36" s="9">
        <v>42404</v>
      </c>
      <c r="B36" s="10" t="s">
        <v>46</v>
      </c>
      <c r="C36" s="11">
        <v>2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9" t="str">
        <f t="shared" si="0"/>
        <v>42404</v>
      </c>
      <c r="W36" s="11" t="s">
        <v>33</v>
      </c>
      <c r="X36" s="11"/>
      <c r="Y36" s="10"/>
      <c r="Z3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6" s="10"/>
      <c r="AB3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6" s="10"/>
      <c r="AD36" s="10"/>
      <c r="AE36" s="10">
        <f t="shared" si="1"/>
        <v>0</v>
      </c>
      <c r="AF36" s="10">
        <f t="shared" si="2"/>
        <v>0</v>
      </c>
      <c r="AG36" s="15" t="e">
        <f>Tableau23[[#This Row],[Teams]]/Tableau23[[#This Row],[Fields]]</f>
        <v>#DIV/0!</v>
      </c>
      <c r="AH36" s="13"/>
      <c r="AI36" s="13"/>
    </row>
    <row r="37" spans="1:35">
      <c r="A37" s="9">
        <v>42405</v>
      </c>
      <c r="B37" s="10" t="s">
        <v>48</v>
      </c>
      <c r="C37" s="11">
        <v>2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9" t="str">
        <f t="shared" si="0"/>
        <v>42405</v>
      </c>
      <c r="W37" s="11" t="s">
        <v>33</v>
      </c>
      <c r="X37" s="11"/>
      <c r="Y37" s="10"/>
      <c r="Z3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7" s="10"/>
      <c r="AB3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7" s="10"/>
      <c r="AD37" s="10"/>
      <c r="AE37" s="10">
        <f t="shared" si="1"/>
        <v>0</v>
      </c>
      <c r="AF37" s="10">
        <f t="shared" si="2"/>
        <v>0</v>
      </c>
      <c r="AG37" s="15" t="e">
        <f>Tableau23[[#This Row],[Teams]]/Tableau23[[#This Row],[Fields]]</f>
        <v>#DIV/0!</v>
      </c>
      <c r="AH37" s="13"/>
      <c r="AI37" s="13"/>
    </row>
    <row r="38" spans="1:35">
      <c r="A38" s="9">
        <v>42406</v>
      </c>
      <c r="B38" s="10" t="s">
        <v>49</v>
      </c>
      <c r="C38" s="11">
        <v>2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9" t="str">
        <f t="shared" si="0"/>
        <v>42406</v>
      </c>
      <c r="W38" s="11" t="s">
        <v>33</v>
      </c>
      <c r="X38" s="11"/>
      <c r="Y38" s="10"/>
      <c r="Z3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8" s="10"/>
      <c r="AB3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8" s="10"/>
      <c r="AD38" s="10"/>
      <c r="AE38" s="10">
        <f t="shared" si="1"/>
        <v>0</v>
      </c>
      <c r="AF38" s="10">
        <f t="shared" si="2"/>
        <v>0</v>
      </c>
      <c r="AG38" s="15" t="e">
        <f>Tableau23[[#This Row],[Teams]]/Tableau23[[#This Row],[Fields]]</f>
        <v>#DIV/0!</v>
      </c>
      <c r="AH38" s="13"/>
      <c r="AI38" s="13"/>
    </row>
    <row r="39" spans="1:35">
      <c r="A39" s="9">
        <v>42407</v>
      </c>
      <c r="B39" s="10" t="s">
        <v>50</v>
      </c>
      <c r="C39" s="11">
        <v>2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9" t="str">
        <f t="shared" si="0"/>
        <v>42407</v>
      </c>
      <c r="W39" s="11" t="s">
        <v>33</v>
      </c>
      <c r="X39" s="11"/>
      <c r="Y39" s="10"/>
      <c r="Z3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9" s="10"/>
      <c r="AB3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9" s="10"/>
      <c r="AD39" s="10"/>
      <c r="AE39" s="10">
        <f t="shared" si="1"/>
        <v>0</v>
      </c>
      <c r="AF39" s="10">
        <f t="shared" si="2"/>
        <v>0</v>
      </c>
      <c r="AG39" s="15" t="e">
        <f>Tableau23[[#This Row],[Teams]]/Tableau23[[#This Row],[Fields]]</f>
        <v>#DIV/0!</v>
      </c>
      <c r="AH39" s="13"/>
      <c r="AI39" s="13"/>
    </row>
    <row r="40" spans="1:35">
      <c r="A40" s="9">
        <v>42408</v>
      </c>
      <c r="B40" s="10" t="s">
        <v>36</v>
      </c>
      <c r="C40" s="11">
        <v>2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9" t="str">
        <f t="shared" si="0"/>
        <v>42408</v>
      </c>
      <c r="W40" s="11" t="s">
        <v>33</v>
      </c>
      <c r="X40" s="11"/>
      <c r="Y40" s="10"/>
      <c r="Z4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0" s="10"/>
      <c r="AB4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0" s="10"/>
      <c r="AD40" s="10"/>
      <c r="AE40" s="10">
        <f t="shared" si="1"/>
        <v>0</v>
      </c>
      <c r="AF40" s="10">
        <f t="shared" si="2"/>
        <v>0</v>
      </c>
      <c r="AG40" s="15" t="e">
        <f>Tableau23[[#This Row],[Teams]]/Tableau23[[#This Row],[Fields]]</f>
        <v>#DIV/0!</v>
      </c>
      <c r="AH40" s="13"/>
      <c r="AI40" s="13"/>
    </row>
    <row r="41" spans="1:35">
      <c r="A41" s="9">
        <v>42409</v>
      </c>
      <c r="B41" s="10" t="s">
        <v>42</v>
      </c>
      <c r="C41" s="11">
        <v>2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9" t="str">
        <f t="shared" si="0"/>
        <v>42409</v>
      </c>
      <c r="W41" s="11" t="s">
        <v>33</v>
      </c>
      <c r="X41" s="11"/>
      <c r="Y41" s="10"/>
      <c r="Z4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1" s="10"/>
      <c r="AB4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1" s="10"/>
      <c r="AD41" s="10"/>
      <c r="AE41" s="10">
        <f t="shared" si="1"/>
        <v>0</v>
      </c>
      <c r="AF41" s="10">
        <f t="shared" si="2"/>
        <v>0</v>
      </c>
      <c r="AG41" s="15" t="e">
        <f>Tableau23[[#This Row],[Teams]]/Tableau23[[#This Row],[Fields]]</f>
        <v>#DIV/0!</v>
      </c>
      <c r="AH41" s="13"/>
      <c r="AI41" s="13"/>
    </row>
    <row r="42" spans="1:35">
      <c r="A42" s="9">
        <v>42410</v>
      </c>
      <c r="B42" s="10" t="s">
        <v>44</v>
      </c>
      <c r="C42" s="11">
        <v>2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9" t="str">
        <f t="shared" si="0"/>
        <v>42410</v>
      </c>
      <c r="W42" s="11" t="s">
        <v>33</v>
      </c>
      <c r="X42" s="11"/>
      <c r="Y42" s="10"/>
      <c r="Z4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2" s="10"/>
      <c r="AB4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2" s="10"/>
      <c r="AD42" s="10"/>
      <c r="AE42" s="10">
        <f t="shared" si="1"/>
        <v>0</v>
      </c>
      <c r="AF42" s="10">
        <f t="shared" si="2"/>
        <v>0</v>
      </c>
      <c r="AG42" s="15" t="e">
        <f>Tableau23[[#This Row],[Teams]]/Tableau23[[#This Row],[Fields]]</f>
        <v>#DIV/0!</v>
      </c>
      <c r="AH42" s="13"/>
      <c r="AI42" s="13"/>
    </row>
    <row r="43" spans="1:35">
      <c r="A43" s="9">
        <v>42411</v>
      </c>
      <c r="B43" s="10" t="s">
        <v>46</v>
      </c>
      <c r="C43" s="11">
        <v>2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9" t="str">
        <f t="shared" si="0"/>
        <v>42411</v>
      </c>
      <c r="W43" s="11" t="s">
        <v>33</v>
      </c>
      <c r="X43" s="11"/>
      <c r="Y43" s="10"/>
      <c r="Z4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3" s="10"/>
      <c r="AB4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3" s="10"/>
      <c r="AD43" s="10"/>
      <c r="AE43" s="10">
        <f t="shared" si="1"/>
        <v>0</v>
      </c>
      <c r="AF43" s="10">
        <f t="shared" si="2"/>
        <v>0</v>
      </c>
      <c r="AG43" s="15" t="e">
        <f>Tableau23[[#This Row],[Teams]]/Tableau23[[#This Row],[Fields]]</f>
        <v>#DIV/0!</v>
      </c>
      <c r="AH43" s="13"/>
      <c r="AI43" s="13"/>
    </row>
    <row r="44" spans="1:35">
      <c r="A44" s="9">
        <v>42412</v>
      </c>
      <c r="B44" s="10" t="s">
        <v>48</v>
      </c>
      <c r="C44" s="11">
        <v>2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9" t="str">
        <f t="shared" si="0"/>
        <v>42412</v>
      </c>
      <c r="W44" s="11" t="s">
        <v>33</v>
      </c>
      <c r="X44" s="11"/>
      <c r="Y44" s="10"/>
      <c r="Z4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4" s="10"/>
      <c r="AB4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4" s="10"/>
      <c r="AD44" s="10"/>
      <c r="AE44" s="10">
        <f t="shared" si="1"/>
        <v>0</v>
      </c>
      <c r="AF44" s="10">
        <f t="shared" si="2"/>
        <v>0</v>
      </c>
      <c r="AG44" s="15" t="e">
        <f>Tableau23[[#This Row],[Teams]]/Tableau23[[#This Row],[Fields]]</f>
        <v>#DIV/0!</v>
      </c>
      <c r="AH44" s="13"/>
      <c r="AI44" s="13"/>
    </row>
    <row r="45" spans="1:35">
      <c r="A45" s="9">
        <v>42413</v>
      </c>
      <c r="B45" s="10" t="s">
        <v>49</v>
      </c>
      <c r="C45" s="11">
        <v>2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9" t="str">
        <f t="shared" si="0"/>
        <v>42413</v>
      </c>
      <c r="W45" s="11" t="s">
        <v>33</v>
      </c>
      <c r="X45" s="11"/>
      <c r="Y45" s="10"/>
      <c r="Z4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5" s="10"/>
      <c r="AB4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5" s="10"/>
      <c r="AD45" s="10"/>
      <c r="AE45" s="10">
        <f t="shared" si="1"/>
        <v>0</v>
      </c>
      <c r="AF45" s="10">
        <f t="shared" si="2"/>
        <v>0</v>
      </c>
      <c r="AG45" s="15" t="e">
        <f>Tableau23[[#This Row],[Teams]]/Tableau23[[#This Row],[Fields]]</f>
        <v>#DIV/0!</v>
      </c>
      <c r="AH45" s="13"/>
      <c r="AI45" s="13"/>
    </row>
    <row r="46" spans="1:35">
      <c r="A46" s="9">
        <v>42414</v>
      </c>
      <c r="B46" s="10" t="s">
        <v>50</v>
      </c>
      <c r="C46" s="11">
        <v>2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9" t="str">
        <f t="shared" si="0"/>
        <v>42414</v>
      </c>
      <c r="W46" s="11" t="s">
        <v>33</v>
      </c>
      <c r="X46" s="11"/>
      <c r="Y46" s="10"/>
      <c r="Z4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6" s="10"/>
      <c r="AB4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6" s="10"/>
      <c r="AD46" s="10"/>
      <c r="AE46" s="10">
        <f t="shared" si="1"/>
        <v>0</v>
      </c>
      <c r="AF46" s="10">
        <f t="shared" si="2"/>
        <v>0</v>
      </c>
      <c r="AG46" s="15" t="e">
        <f>Tableau23[[#This Row],[Teams]]/Tableau23[[#This Row],[Fields]]</f>
        <v>#DIV/0!</v>
      </c>
      <c r="AH46" s="13"/>
      <c r="AI46" s="13"/>
    </row>
    <row r="47" spans="1:35">
      <c r="A47" s="9">
        <v>42415</v>
      </c>
      <c r="B47" s="10" t="s">
        <v>36</v>
      </c>
      <c r="C47" s="11">
        <v>2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9" t="str">
        <f t="shared" si="0"/>
        <v>42415</v>
      </c>
      <c r="W47" s="11" t="s">
        <v>33</v>
      </c>
      <c r="X47" s="11"/>
      <c r="Y47" s="10"/>
      <c r="Z4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7" s="10"/>
      <c r="AB4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7" s="10"/>
      <c r="AD47" s="10"/>
      <c r="AE47" s="10">
        <f t="shared" si="1"/>
        <v>0</v>
      </c>
      <c r="AF47" s="10">
        <f t="shared" si="2"/>
        <v>0</v>
      </c>
      <c r="AG47" s="15" t="e">
        <f>Tableau23[[#This Row],[Teams]]/Tableau23[[#This Row],[Fields]]</f>
        <v>#DIV/0!</v>
      </c>
      <c r="AH47" s="13"/>
      <c r="AI47" s="13"/>
    </row>
    <row r="48" spans="1:35">
      <c r="A48" s="9">
        <v>42416</v>
      </c>
      <c r="B48" s="10" t="s">
        <v>42</v>
      </c>
      <c r="C48" s="11">
        <v>2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9" t="str">
        <f t="shared" si="0"/>
        <v>42416</v>
      </c>
      <c r="W48" s="11" t="s">
        <v>33</v>
      </c>
      <c r="X48" s="11"/>
      <c r="Y48" s="10"/>
      <c r="Z4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8" s="10"/>
      <c r="AB4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8" s="10"/>
      <c r="AD48" s="10"/>
      <c r="AE48" s="10">
        <f t="shared" si="1"/>
        <v>0</v>
      </c>
      <c r="AF48" s="10">
        <f t="shared" si="2"/>
        <v>0</v>
      </c>
      <c r="AG48" s="15" t="e">
        <f>Tableau23[[#This Row],[Teams]]/Tableau23[[#This Row],[Fields]]</f>
        <v>#DIV/0!</v>
      </c>
      <c r="AH48" s="13"/>
      <c r="AI48" s="13"/>
    </row>
    <row r="49" spans="1:35">
      <c r="A49" s="9">
        <v>42417</v>
      </c>
      <c r="B49" s="10" t="s">
        <v>44</v>
      </c>
      <c r="C49" s="11">
        <v>2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9" t="str">
        <f t="shared" si="0"/>
        <v>42417</v>
      </c>
      <c r="W49" s="11" t="s">
        <v>33</v>
      </c>
      <c r="X49" s="11"/>
      <c r="Y49" s="10"/>
      <c r="Z4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49" s="10"/>
      <c r="AB4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49" s="10"/>
      <c r="AD49" s="10"/>
      <c r="AE49" s="10">
        <f t="shared" si="1"/>
        <v>0</v>
      </c>
      <c r="AF49" s="10">
        <f t="shared" si="2"/>
        <v>0</v>
      </c>
      <c r="AG49" s="15" t="e">
        <f>Tableau23[[#This Row],[Teams]]/Tableau23[[#This Row],[Fields]]</f>
        <v>#DIV/0!</v>
      </c>
      <c r="AH49" s="13"/>
      <c r="AI49" s="13"/>
    </row>
    <row r="50" spans="1:35">
      <c r="A50" s="9">
        <v>42418</v>
      </c>
      <c r="B50" s="10" t="s">
        <v>46</v>
      </c>
      <c r="C50" s="11">
        <v>2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9" t="str">
        <f t="shared" si="0"/>
        <v>42418</v>
      </c>
      <c r="W50" s="11" t="s">
        <v>33</v>
      </c>
      <c r="X50" s="11"/>
      <c r="Y50" s="10"/>
      <c r="Z5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0" s="10"/>
      <c r="AB5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0" s="10"/>
      <c r="AD50" s="10"/>
      <c r="AE50" s="10">
        <f t="shared" si="1"/>
        <v>0</v>
      </c>
      <c r="AF50" s="10">
        <f t="shared" si="2"/>
        <v>0</v>
      </c>
      <c r="AG50" s="15" t="e">
        <f>Tableau23[[#This Row],[Teams]]/Tableau23[[#This Row],[Fields]]</f>
        <v>#DIV/0!</v>
      </c>
      <c r="AH50" s="13"/>
      <c r="AI50" s="13"/>
    </row>
    <row r="51" spans="1:35">
      <c r="A51" s="9">
        <v>42419</v>
      </c>
      <c r="B51" s="10" t="s">
        <v>48</v>
      </c>
      <c r="C51" s="11">
        <v>2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9" t="str">
        <f t="shared" si="0"/>
        <v>42419</v>
      </c>
      <c r="W51" s="11" t="s">
        <v>33</v>
      </c>
      <c r="X51" s="11"/>
      <c r="Y51" s="10"/>
      <c r="Z5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1" s="10"/>
      <c r="AB5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1" s="10"/>
      <c r="AD51" s="10"/>
      <c r="AE51" s="10">
        <f t="shared" si="1"/>
        <v>0</v>
      </c>
      <c r="AF51" s="10">
        <f t="shared" si="2"/>
        <v>0</v>
      </c>
      <c r="AG51" s="15" t="e">
        <f>Tableau23[[#This Row],[Teams]]/Tableau23[[#This Row],[Fields]]</f>
        <v>#DIV/0!</v>
      </c>
      <c r="AH51" s="13"/>
      <c r="AI51" s="13"/>
    </row>
    <row r="52" spans="1:35">
      <c r="A52" s="9">
        <v>42420</v>
      </c>
      <c r="B52" s="10" t="s">
        <v>49</v>
      </c>
      <c r="C52" s="11">
        <v>2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9" t="str">
        <f t="shared" si="0"/>
        <v>42420</v>
      </c>
      <c r="W52" s="11" t="s">
        <v>33</v>
      </c>
      <c r="X52" s="11"/>
      <c r="Y52" s="10"/>
      <c r="Z5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2" s="10"/>
      <c r="AB5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2" s="10"/>
      <c r="AD52" s="10"/>
      <c r="AE52" s="10">
        <f t="shared" si="1"/>
        <v>0</v>
      </c>
      <c r="AF52" s="10">
        <f t="shared" si="2"/>
        <v>0</v>
      </c>
      <c r="AG52" s="15" t="e">
        <f>Tableau23[[#This Row],[Teams]]/Tableau23[[#This Row],[Fields]]</f>
        <v>#DIV/0!</v>
      </c>
      <c r="AH52" s="13"/>
      <c r="AI52" s="13"/>
    </row>
    <row r="53" spans="1:35">
      <c r="A53" s="9">
        <v>42421</v>
      </c>
      <c r="B53" s="10" t="s">
        <v>50</v>
      </c>
      <c r="C53" s="11">
        <v>2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9" t="str">
        <f t="shared" si="0"/>
        <v>42421</v>
      </c>
      <c r="W53" s="11" t="s">
        <v>33</v>
      </c>
      <c r="X53" s="11"/>
      <c r="Y53" s="10"/>
      <c r="Z5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3" s="10"/>
      <c r="AB5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3" s="10"/>
      <c r="AD53" s="10"/>
      <c r="AE53" s="10">
        <f t="shared" si="1"/>
        <v>0</v>
      </c>
      <c r="AF53" s="10">
        <f t="shared" si="2"/>
        <v>0</v>
      </c>
      <c r="AG53" s="15" t="e">
        <f>Tableau23[[#This Row],[Teams]]/Tableau23[[#This Row],[Fields]]</f>
        <v>#DIV/0!</v>
      </c>
      <c r="AH53" s="13"/>
      <c r="AI53" s="13"/>
    </row>
    <row r="54" spans="1:35">
      <c r="A54" s="9">
        <v>42422</v>
      </c>
      <c r="B54" s="10" t="s">
        <v>36</v>
      </c>
      <c r="C54" s="11">
        <v>2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9" t="str">
        <f t="shared" si="0"/>
        <v>42422</v>
      </c>
      <c r="W54" s="11" t="s">
        <v>33</v>
      </c>
      <c r="X54" s="11"/>
      <c r="Y54" s="10"/>
      <c r="Z5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4" s="10"/>
      <c r="AB5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4" s="10"/>
      <c r="AD54" s="10"/>
      <c r="AE54" s="10">
        <f t="shared" si="1"/>
        <v>0</v>
      </c>
      <c r="AF54" s="10">
        <f t="shared" si="2"/>
        <v>0</v>
      </c>
      <c r="AG54" s="15" t="e">
        <f>Tableau23[[#This Row],[Teams]]/Tableau23[[#This Row],[Fields]]</f>
        <v>#DIV/0!</v>
      </c>
      <c r="AH54" s="13"/>
      <c r="AI54" s="13"/>
    </row>
    <row r="55" spans="1:35">
      <c r="A55" s="9">
        <v>42423</v>
      </c>
      <c r="B55" s="10" t="s">
        <v>42</v>
      </c>
      <c r="C55" s="11">
        <v>2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9" t="str">
        <f t="shared" si="0"/>
        <v>42423</v>
      </c>
      <c r="W55" s="11" t="s">
        <v>33</v>
      </c>
      <c r="X55" s="11"/>
      <c r="Y55" s="10"/>
      <c r="Z5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5" s="10"/>
      <c r="AB5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5" s="10"/>
      <c r="AD55" s="10"/>
      <c r="AE55" s="10">
        <f t="shared" si="1"/>
        <v>0</v>
      </c>
      <c r="AF55" s="10">
        <f t="shared" si="2"/>
        <v>0</v>
      </c>
      <c r="AG55" s="15" t="e">
        <f>Tableau23[[#This Row],[Teams]]/Tableau23[[#This Row],[Fields]]</f>
        <v>#DIV/0!</v>
      </c>
      <c r="AH55" s="13"/>
      <c r="AI55" s="13"/>
    </row>
    <row r="56" spans="1:35">
      <c r="A56" s="9">
        <v>42424</v>
      </c>
      <c r="B56" s="10" t="s">
        <v>44</v>
      </c>
      <c r="C56" s="11">
        <v>2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9" t="str">
        <f t="shared" si="0"/>
        <v>42424</v>
      </c>
      <c r="W56" s="11" t="s">
        <v>33</v>
      </c>
      <c r="X56" s="11"/>
      <c r="Y56" s="10"/>
      <c r="Z5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6" s="10"/>
      <c r="AB5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6" s="10"/>
      <c r="AD56" s="10"/>
      <c r="AE56" s="10">
        <f t="shared" si="1"/>
        <v>0</v>
      </c>
      <c r="AF56" s="10">
        <f t="shared" si="2"/>
        <v>0</v>
      </c>
      <c r="AG56" s="15" t="e">
        <f>Tableau23[[#This Row],[Teams]]/Tableau23[[#This Row],[Fields]]</f>
        <v>#DIV/0!</v>
      </c>
      <c r="AH56" s="13"/>
      <c r="AI56" s="13"/>
    </row>
    <row r="57" spans="1:35">
      <c r="A57" s="9">
        <v>42425</v>
      </c>
      <c r="B57" s="10" t="s">
        <v>46</v>
      </c>
      <c r="C57" s="11">
        <v>2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9" t="str">
        <f t="shared" si="0"/>
        <v>42425</v>
      </c>
      <c r="W57" s="11" t="s">
        <v>33</v>
      </c>
      <c r="X57" s="11"/>
      <c r="Y57" s="10"/>
      <c r="Z5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7" s="10"/>
      <c r="AB5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7" s="10"/>
      <c r="AD57" s="10"/>
      <c r="AE57" s="10">
        <f t="shared" si="1"/>
        <v>0</v>
      </c>
      <c r="AF57" s="10">
        <f t="shared" si="2"/>
        <v>0</v>
      </c>
      <c r="AG57" s="15" t="e">
        <f>Tableau23[[#This Row],[Teams]]/Tableau23[[#This Row],[Fields]]</f>
        <v>#DIV/0!</v>
      </c>
      <c r="AH57" s="13"/>
      <c r="AI57" s="13"/>
    </row>
    <row r="58" spans="1:35">
      <c r="A58" s="9">
        <v>42426</v>
      </c>
      <c r="B58" s="10" t="s">
        <v>48</v>
      </c>
      <c r="C58" s="11">
        <v>2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9" t="str">
        <f t="shared" si="0"/>
        <v>42426</v>
      </c>
      <c r="W58" s="11" t="s">
        <v>33</v>
      </c>
      <c r="X58" s="11"/>
      <c r="Y58" s="10"/>
      <c r="Z5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8" s="10"/>
      <c r="AB5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8" s="10"/>
      <c r="AD58" s="10"/>
      <c r="AE58" s="10">
        <f t="shared" si="1"/>
        <v>0</v>
      </c>
      <c r="AF58" s="10">
        <f t="shared" si="2"/>
        <v>0</v>
      </c>
      <c r="AG58" s="15" t="e">
        <f>Tableau23[[#This Row],[Teams]]/Tableau23[[#This Row],[Fields]]</f>
        <v>#DIV/0!</v>
      </c>
      <c r="AH58" s="13"/>
      <c r="AI58" s="13"/>
    </row>
    <row r="59" spans="1:35">
      <c r="A59" s="9">
        <v>42427</v>
      </c>
      <c r="B59" s="10" t="s">
        <v>49</v>
      </c>
      <c r="C59" s="11">
        <v>2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9" t="str">
        <f t="shared" si="0"/>
        <v>42427</v>
      </c>
      <c r="W59" s="11" t="s">
        <v>33</v>
      </c>
      <c r="X59" s="11"/>
      <c r="Y59" s="10"/>
      <c r="Z5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59" s="10"/>
      <c r="AB5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59" s="10"/>
      <c r="AD59" s="10"/>
      <c r="AE59" s="10">
        <f t="shared" si="1"/>
        <v>0</v>
      </c>
      <c r="AF59" s="10">
        <f t="shared" si="2"/>
        <v>0</v>
      </c>
      <c r="AG59" s="15" t="e">
        <f>Tableau23[[#This Row],[Teams]]/Tableau23[[#This Row],[Fields]]</f>
        <v>#DIV/0!</v>
      </c>
      <c r="AH59" s="13"/>
      <c r="AI59" s="13"/>
    </row>
    <row r="60" spans="1:35">
      <c r="A60" s="9">
        <v>42428</v>
      </c>
      <c r="B60" s="10" t="s">
        <v>50</v>
      </c>
      <c r="C60" s="11">
        <v>2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9" t="str">
        <f t="shared" si="0"/>
        <v>42428</v>
      </c>
      <c r="W60" s="11" t="s">
        <v>33</v>
      </c>
      <c r="X60" s="11"/>
      <c r="Y60" s="10"/>
      <c r="Z6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0" s="10"/>
      <c r="AB6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0" s="10"/>
      <c r="AD60" s="10"/>
      <c r="AE60" s="10">
        <f t="shared" si="1"/>
        <v>0</v>
      </c>
      <c r="AF60" s="10">
        <f t="shared" si="2"/>
        <v>0</v>
      </c>
      <c r="AG60" s="15" t="e">
        <f>Tableau23[[#This Row],[Teams]]/Tableau23[[#This Row],[Fields]]</f>
        <v>#DIV/0!</v>
      </c>
      <c r="AH60" s="13"/>
      <c r="AI60" s="13"/>
    </row>
    <row r="61" spans="1:35">
      <c r="A61" s="9">
        <v>42429</v>
      </c>
      <c r="B61" s="10" t="s">
        <v>36</v>
      </c>
      <c r="C61" s="11">
        <v>2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9" t="str">
        <f t="shared" si="0"/>
        <v>42429</v>
      </c>
      <c r="W61" s="11" t="s">
        <v>33</v>
      </c>
      <c r="X61" s="11"/>
      <c r="Y61" s="10"/>
      <c r="Z6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1" s="10"/>
      <c r="AB6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1" s="10"/>
      <c r="AD61" s="10"/>
      <c r="AE61" s="10">
        <f t="shared" si="1"/>
        <v>0</v>
      </c>
      <c r="AF61" s="10">
        <f t="shared" si="2"/>
        <v>0</v>
      </c>
      <c r="AG61" s="15" t="e">
        <f>Tableau23[[#This Row],[Teams]]/Tableau23[[#This Row],[Fields]]</f>
        <v>#DIV/0!</v>
      </c>
      <c r="AH61" s="13"/>
      <c r="AI61" s="13"/>
    </row>
    <row r="62" spans="1:35">
      <c r="A62" s="9">
        <v>42430</v>
      </c>
      <c r="B62" s="10" t="s">
        <v>42</v>
      </c>
      <c r="C62" s="11">
        <v>3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9" t="str">
        <f t="shared" si="0"/>
        <v>42430</v>
      </c>
      <c r="W62" s="11" t="s">
        <v>33</v>
      </c>
      <c r="X62" s="11"/>
      <c r="Y62" s="10"/>
      <c r="Z6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2" s="10"/>
      <c r="AB6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2" s="10"/>
      <c r="AD62" s="10"/>
      <c r="AE62" s="10">
        <f t="shared" si="1"/>
        <v>0</v>
      </c>
      <c r="AF62" s="10">
        <f t="shared" si="2"/>
        <v>0</v>
      </c>
      <c r="AG62" s="15" t="e">
        <f>Tableau23[[#This Row],[Teams]]/Tableau23[[#This Row],[Fields]]</f>
        <v>#DIV/0!</v>
      </c>
      <c r="AH62" s="13"/>
      <c r="AI62" s="13"/>
    </row>
    <row r="63" spans="1:35">
      <c r="A63" s="9">
        <v>42431</v>
      </c>
      <c r="B63" s="10" t="s">
        <v>44</v>
      </c>
      <c r="C63" s="11">
        <v>3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9" t="str">
        <f t="shared" si="0"/>
        <v>42431</v>
      </c>
      <c r="W63" s="11" t="s">
        <v>33</v>
      </c>
      <c r="X63" s="11"/>
      <c r="Y63" s="10"/>
      <c r="Z6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3" s="10"/>
      <c r="AB6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3" s="10"/>
      <c r="AD63" s="10"/>
      <c r="AE63" s="10">
        <f t="shared" si="1"/>
        <v>0</v>
      </c>
      <c r="AF63" s="10">
        <f t="shared" si="2"/>
        <v>0</v>
      </c>
      <c r="AG63" s="15" t="e">
        <f>Tableau23[[#This Row],[Teams]]/Tableau23[[#This Row],[Fields]]</f>
        <v>#DIV/0!</v>
      </c>
      <c r="AH63" s="13"/>
      <c r="AI63" s="13"/>
    </row>
    <row r="64" spans="1:35">
      <c r="A64" s="9">
        <v>42432</v>
      </c>
      <c r="B64" s="10" t="s">
        <v>46</v>
      </c>
      <c r="C64" s="11">
        <v>3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9" t="str">
        <f t="shared" si="0"/>
        <v>42432</v>
      </c>
      <c r="W64" s="11" t="s">
        <v>33</v>
      </c>
      <c r="X64" s="11"/>
      <c r="Y64" s="10"/>
      <c r="Z6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4" s="10"/>
      <c r="AB6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4" s="10"/>
      <c r="AD64" s="10"/>
      <c r="AE64" s="10">
        <f t="shared" si="1"/>
        <v>0</v>
      </c>
      <c r="AF64" s="10">
        <f t="shared" si="2"/>
        <v>0</v>
      </c>
      <c r="AG64" s="15" t="e">
        <f>Tableau23[[#This Row],[Teams]]/Tableau23[[#This Row],[Fields]]</f>
        <v>#DIV/0!</v>
      </c>
      <c r="AH64" s="13"/>
      <c r="AI64" s="13"/>
    </row>
    <row r="65" spans="1:35">
      <c r="A65" s="9">
        <v>42433</v>
      </c>
      <c r="B65" s="10" t="s">
        <v>48</v>
      </c>
      <c r="C65" s="11">
        <v>3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9" t="str">
        <f t="shared" si="0"/>
        <v>42433</v>
      </c>
      <c r="W65" s="11" t="s">
        <v>33</v>
      </c>
      <c r="X65" s="11"/>
      <c r="Y65" s="10"/>
      <c r="Z6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5" s="10"/>
      <c r="AB6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5" s="10"/>
      <c r="AD65" s="10"/>
      <c r="AE65" s="10">
        <f t="shared" si="1"/>
        <v>0</v>
      </c>
      <c r="AF65" s="10">
        <f t="shared" si="2"/>
        <v>0</v>
      </c>
      <c r="AG65" s="15" t="e">
        <f>Tableau23[[#This Row],[Teams]]/Tableau23[[#This Row],[Fields]]</f>
        <v>#DIV/0!</v>
      </c>
      <c r="AH65" s="13"/>
      <c r="AI65" s="13"/>
    </row>
    <row r="66" spans="1:35">
      <c r="A66" s="9">
        <v>42434</v>
      </c>
      <c r="B66" s="10" t="s">
        <v>49</v>
      </c>
      <c r="C66" s="11">
        <v>3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9" t="str">
        <f t="shared" ref="V66:V129" si="3">D66&amp;A66</f>
        <v>42434</v>
      </c>
      <c r="W66" s="11" t="s">
        <v>33</v>
      </c>
      <c r="X66" s="11"/>
      <c r="Y66" s="10"/>
      <c r="Z6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6" s="10"/>
      <c r="AB6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6" s="10"/>
      <c r="AD66" s="10"/>
      <c r="AE66" s="10">
        <f t="shared" ref="AE66:AE129" si="4">SUM(E66:U66)</f>
        <v>0</v>
      </c>
      <c r="AF66" s="10">
        <f t="shared" ref="AF66:AF129" si="5">COUNT(E66:U66)</f>
        <v>0</v>
      </c>
      <c r="AG66" s="15" t="e">
        <f>Tableau23[[#This Row],[Teams]]/Tableau23[[#This Row],[Fields]]</f>
        <v>#DIV/0!</v>
      </c>
      <c r="AH66" s="13"/>
      <c r="AI66" s="13"/>
    </row>
    <row r="67" spans="1:35">
      <c r="A67" s="9">
        <v>42435</v>
      </c>
      <c r="B67" s="10" t="s">
        <v>50</v>
      </c>
      <c r="C67" s="11">
        <v>3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9" t="str">
        <f t="shared" si="3"/>
        <v>42435</v>
      </c>
      <c r="W67" s="11" t="s">
        <v>33</v>
      </c>
      <c r="X67" s="11"/>
      <c r="Y67" s="10"/>
      <c r="Z6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7" s="10"/>
      <c r="AB6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7" s="10"/>
      <c r="AD67" s="10"/>
      <c r="AE67" s="10">
        <f t="shared" si="4"/>
        <v>0</v>
      </c>
      <c r="AF67" s="10">
        <f t="shared" si="5"/>
        <v>0</v>
      </c>
      <c r="AG67" s="15" t="e">
        <f>Tableau23[[#This Row],[Teams]]/Tableau23[[#This Row],[Fields]]</f>
        <v>#DIV/0!</v>
      </c>
      <c r="AH67" s="13"/>
      <c r="AI67" s="13"/>
    </row>
    <row r="68" spans="1:35">
      <c r="A68" s="9">
        <v>42436</v>
      </c>
      <c r="B68" s="10" t="s">
        <v>36</v>
      </c>
      <c r="C68" s="11">
        <v>3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9" t="str">
        <f t="shared" si="3"/>
        <v>42436</v>
      </c>
      <c r="W68" s="11" t="s">
        <v>33</v>
      </c>
      <c r="X68" s="11"/>
      <c r="Y68" s="10"/>
      <c r="Z6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8" s="10"/>
      <c r="AB6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8" s="10"/>
      <c r="AD68" s="10"/>
      <c r="AE68" s="10">
        <f t="shared" si="4"/>
        <v>0</v>
      </c>
      <c r="AF68" s="10">
        <f t="shared" si="5"/>
        <v>0</v>
      </c>
      <c r="AG68" s="15" t="e">
        <f>Tableau23[[#This Row],[Teams]]/Tableau23[[#This Row],[Fields]]</f>
        <v>#DIV/0!</v>
      </c>
      <c r="AH68" s="13"/>
      <c r="AI68" s="13"/>
    </row>
    <row r="69" spans="1:35">
      <c r="A69" s="9">
        <v>42437</v>
      </c>
      <c r="B69" s="10" t="s">
        <v>42</v>
      </c>
      <c r="C69" s="11">
        <v>3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9" t="str">
        <f t="shared" si="3"/>
        <v>42437</v>
      </c>
      <c r="W69" s="11" t="s">
        <v>33</v>
      </c>
      <c r="X69" s="11"/>
      <c r="Y69" s="10"/>
      <c r="Z6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69" s="10"/>
      <c r="AB6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69" s="10"/>
      <c r="AD69" s="10"/>
      <c r="AE69" s="10">
        <f t="shared" si="4"/>
        <v>0</v>
      </c>
      <c r="AF69" s="10">
        <f t="shared" si="5"/>
        <v>0</v>
      </c>
      <c r="AG69" s="15" t="e">
        <f>Tableau23[[#This Row],[Teams]]/Tableau23[[#This Row],[Fields]]</f>
        <v>#DIV/0!</v>
      </c>
      <c r="AH69" s="13"/>
      <c r="AI69" s="13"/>
    </row>
    <row r="70" spans="1:35">
      <c r="A70" s="9">
        <v>42438</v>
      </c>
      <c r="B70" s="10" t="s">
        <v>44</v>
      </c>
      <c r="C70" s="11">
        <v>3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9" t="str">
        <f t="shared" si="3"/>
        <v>42438</v>
      </c>
      <c r="W70" s="11" t="s">
        <v>33</v>
      </c>
      <c r="X70" s="11"/>
      <c r="Y70" s="10"/>
      <c r="Z7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0" s="10"/>
      <c r="AB7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0" s="10"/>
      <c r="AD70" s="10"/>
      <c r="AE70" s="10">
        <f t="shared" si="4"/>
        <v>0</v>
      </c>
      <c r="AF70" s="10">
        <f t="shared" si="5"/>
        <v>0</v>
      </c>
      <c r="AG70" s="15" t="e">
        <f>Tableau23[[#This Row],[Teams]]/Tableau23[[#This Row],[Fields]]</f>
        <v>#DIV/0!</v>
      </c>
      <c r="AH70" s="13"/>
      <c r="AI70" s="13"/>
    </row>
    <row r="71" spans="1:35">
      <c r="A71" s="9">
        <v>42439</v>
      </c>
      <c r="B71" s="10" t="s">
        <v>46</v>
      </c>
      <c r="C71" s="11">
        <v>3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9" t="str">
        <f t="shared" si="3"/>
        <v>42439</v>
      </c>
      <c r="W71" s="11" t="s">
        <v>33</v>
      </c>
      <c r="X71" s="11"/>
      <c r="Y71" s="10"/>
      <c r="Z7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1" s="10"/>
      <c r="AB7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1" s="10"/>
      <c r="AD71" s="10"/>
      <c r="AE71" s="10">
        <f t="shared" si="4"/>
        <v>0</v>
      </c>
      <c r="AF71" s="10">
        <f t="shared" si="5"/>
        <v>0</v>
      </c>
      <c r="AG71" s="15" t="e">
        <f>Tableau23[[#This Row],[Teams]]/Tableau23[[#This Row],[Fields]]</f>
        <v>#DIV/0!</v>
      </c>
      <c r="AH71" s="13"/>
      <c r="AI71" s="13"/>
    </row>
    <row r="72" spans="1:35">
      <c r="A72" s="9">
        <v>42440</v>
      </c>
      <c r="B72" s="10" t="s">
        <v>48</v>
      </c>
      <c r="C72" s="11">
        <v>3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9" t="str">
        <f t="shared" si="3"/>
        <v>42440</v>
      </c>
      <c r="W72" s="11" t="s">
        <v>33</v>
      </c>
      <c r="X72" s="11"/>
      <c r="Y72" s="10"/>
      <c r="Z7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2" s="10"/>
      <c r="AB7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2" s="10"/>
      <c r="AD72" s="10"/>
      <c r="AE72" s="10">
        <f t="shared" si="4"/>
        <v>0</v>
      </c>
      <c r="AF72" s="10">
        <f t="shared" si="5"/>
        <v>0</v>
      </c>
      <c r="AG72" s="15" t="e">
        <f>Tableau23[[#This Row],[Teams]]/Tableau23[[#This Row],[Fields]]</f>
        <v>#DIV/0!</v>
      </c>
      <c r="AH72" s="13"/>
      <c r="AI72" s="13"/>
    </row>
    <row r="73" spans="1:35">
      <c r="A73" s="9">
        <v>42441</v>
      </c>
      <c r="B73" s="10" t="s">
        <v>49</v>
      </c>
      <c r="C73" s="11">
        <v>3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9" t="str">
        <f t="shared" si="3"/>
        <v>42441</v>
      </c>
      <c r="W73" s="11" t="s">
        <v>33</v>
      </c>
      <c r="X73" s="11"/>
      <c r="Y73" s="10"/>
      <c r="Z7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3" s="10"/>
      <c r="AB7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3" s="10"/>
      <c r="AD73" s="10"/>
      <c r="AE73" s="10">
        <f t="shared" si="4"/>
        <v>0</v>
      </c>
      <c r="AF73" s="10">
        <f t="shared" si="5"/>
        <v>0</v>
      </c>
      <c r="AG73" s="15" t="e">
        <f>Tableau23[[#This Row],[Teams]]/Tableau23[[#This Row],[Fields]]</f>
        <v>#DIV/0!</v>
      </c>
      <c r="AH73" s="13"/>
      <c r="AI73" s="13"/>
    </row>
    <row r="74" spans="1:35">
      <c r="A74" s="9">
        <v>42442</v>
      </c>
      <c r="B74" s="10" t="s">
        <v>50</v>
      </c>
      <c r="C74" s="11">
        <v>3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9" t="str">
        <f t="shared" si="3"/>
        <v>42442</v>
      </c>
      <c r="W74" s="11" t="s">
        <v>33</v>
      </c>
      <c r="X74" s="11"/>
      <c r="Y74" s="10"/>
      <c r="Z7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4" s="10"/>
      <c r="AB7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4" s="10"/>
      <c r="AD74" s="10"/>
      <c r="AE74" s="10">
        <f t="shared" si="4"/>
        <v>0</v>
      </c>
      <c r="AF74" s="10">
        <f t="shared" si="5"/>
        <v>0</v>
      </c>
      <c r="AG74" s="15" t="e">
        <f>Tableau23[[#This Row],[Teams]]/Tableau23[[#This Row],[Fields]]</f>
        <v>#DIV/0!</v>
      </c>
      <c r="AH74" s="13"/>
      <c r="AI74" s="13"/>
    </row>
    <row r="75" spans="1:35">
      <c r="A75" s="9">
        <v>42443</v>
      </c>
      <c r="B75" s="10" t="s">
        <v>36</v>
      </c>
      <c r="C75" s="11">
        <v>3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9" t="str">
        <f t="shared" si="3"/>
        <v>42443</v>
      </c>
      <c r="W75" s="11" t="s">
        <v>33</v>
      </c>
      <c r="X75" s="11"/>
      <c r="Y75" s="10"/>
      <c r="Z7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5" s="10"/>
      <c r="AB7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5" s="10"/>
      <c r="AD75" s="10"/>
      <c r="AE75" s="10">
        <f t="shared" si="4"/>
        <v>0</v>
      </c>
      <c r="AF75" s="10">
        <f t="shared" si="5"/>
        <v>0</v>
      </c>
      <c r="AG75" s="15" t="e">
        <f>Tableau23[[#This Row],[Teams]]/Tableau23[[#This Row],[Fields]]</f>
        <v>#DIV/0!</v>
      </c>
      <c r="AH75" s="13"/>
      <c r="AI75" s="13"/>
    </row>
    <row r="76" spans="1:35">
      <c r="A76" s="9">
        <v>42444</v>
      </c>
      <c r="B76" s="10" t="s">
        <v>42</v>
      </c>
      <c r="C76" s="11">
        <v>3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9" t="str">
        <f t="shared" si="3"/>
        <v>42444</v>
      </c>
      <c r="W76" s="11" t="s">
        <v>33</v>
      </c>
      <c r="X76" s="11"/>
      <c r="Y76" s="10"/>
      <c r="Z7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6" s="10"/>
      <c r="AB7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6" s="10"/>
      <c r="AD76" s="10"/>
      <c r="AE76" s="10">
        <f t="shared" si="4"/>
        <v>0</v>
      </c>
      <c r="AF76" s="10">
        <f t="shared" si="5"/>
        <v>0</v>
      </c>
      <c r="AG76" s="15" t="e">
        <f>Tableau23[[#This Row],[Teams]]/Tableau23[[#This Row],[Fields]]</f>
        <v>#DIV/0!</v>
      </c>
      <c r="AH76" s="13"/>
      <c r="AI76" s="13"/>
    </row>
    <row r="77" spans="1:35">
      <c r="A77" s="9">
        <v>42445</v>
      </c>
      <c r="B77" s="10" t="s">
        <v>44</v>
      </c>
      <c r="C77" s="11">
        <v>3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9" t="str">
        <f t="shared" si="3"/>
        <v>42445</v>
      </c>
      <c r="W77" s="11" t="s">
        <v>33</v>
      </c>
      <c r="X77" s="11"/>
      <c r="Y77" s="10"/>
      <c r="Z7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7" s="10"/>
      <c r="AB7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7" s="10"/>
      <c r="AD77" s="10"/>
      <c r="AE77" s="10">
        <f t="shared" si="4"/>
        <v>0</v>
      </c>
      <c r="AF77" s="10">
        <f t="shared" si="5"/>
        <v>0</v>
      </c>
      <c r="AG77" s="15" t="e">
        <f>Tableau23[[#This Row],[Teams]]/Tableau23[[#This Row],[Fields]]</f>
        <v>#DIV/0!</v>
      </c>
      <c r="AH77" s="13"/>
      <c r="AI77" s="13"/>
    </row>
    <row r="78" spans="1:35">
      <c r="A78" s="9">
        <v>42446</v>
      </c>
      <c r="B78" s="10" t="s">
        <v>46</v>
      </c>
      <c r="C78" s="11">
        <v>3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9" t="str">
        <f t="shared" si="3"/>
        <v>42446</v>
      </c>
      <c r="W78" s="11" t="s">
        <v>33</v>
      </c>
      <c r="X78" s="11"/>
      <c r="Y78" s="10"/>
      <c r="Z7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8" s="10"/>
      <c r="AB7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8" s="10"/>
      <c r="AD78" s="10"/>
      <c r="AE78" s="10">
        <f t="shared" si="4"/>
        <v>0</v>
      </c>
      <c r="AF78" s="10">
        <f t="shared" si="5"/>
        <v>0</v>
      </c>
      <c r="AG78" s="15" t="e">
        <f>Tableau23[[#This Row],[Teams]]/Tableau23[[#This Row],[Fields]]</f>
        <v>#DIV/0!</v>
      </c>
      <c r="AH78" s="13"/>
      <c r="AI78" s="13"/>
    </row>
    <row r="79" spans="1:35">
      <c r="A79" s="9">
        <v>42447</v>
      </c>
      <c r="B79" s="10" t="s">
        <v>48</v>
      </c>
      <c r="C79" s="11">
        <v>3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9" t="str">
        <f t="shared" si="3"/>
        <v>42447</v>
      </c>
      <c r="W79" s="11" t="s">
        <v>33</v>
      </c>
      <c r="X79" s="11"/>
      <c r="Y79" s="10"/>
      <c r="Z7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79" s="10"/>
      <c r="AB7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79" s="10"/>
      <c r="AD79" s="10"/>
      <c r="AE79" s="10">
        <f t="shared" si="4"/>
        <v>0</v>
      </c>
      <c r="AF79" s="10">
        <f t="shared" si="5"/>
        <v>0</v>
      </c>
      <c r="AG79" s="15" t="e">
        <f>Tableau23[[#This Row],[Teams]]/Tableau23[[#This Row],[Fields]]</f>
        <v>#DIV/0!</v>
      </c>
      <c r="AH79" s="13"/>
      <c r="AI79" s="13"/>
    </row>
    <row r="80" spans="1:35">
      <c r="A80" s="9">
        <v>42448</v>
      </c>
      <c r="B80" s="10" t="s">
        <v>49</v>
      </c>
      <c r="C80" s="11">
        <v>3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9" t="str">
        <f t="shared" si="3"/>
        <v>42448</v>
      </c>
      <c r="W80" s="11" t="s">
        <v>33</v>
      </c>
      <c r="X80" s="11"/>
      <c r="Y80" s="10"/>
      <c r="Z8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0" s="10"/>
      <c r="AB8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0" s="10"/>
      <c r="AD80" s="10"/>
      <c r="AE80" s="10">
        <f t="shared" si="4"/>
        <v>0</v>
      </c>
      <c r="AF80" s="10">
        <f t="shared" si="5"/>
        <v>0</v>
      </c>
      <c r="AG80" s="15" t="e">
        <f>Tableau23[[#This Row],[Teams]]/Tableau23[[#This Row],[Fields]]</f>
        <v>#DIV/0!</v>
      </c>
      <c r="AH80" s="13"/>
      <c r="AI80" s="13"/>
    </row>
    <row r="81" spans="1:35">
      <c r="A81" s="9">
        <v>42449</v>
      </c>
      <c r="B81" s="10" t="s">
        <v>50</v>
      </c>
      <c r="C81" s="11">
        <v>3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9" t="str">
        <f t="shared" si="3"/>
        <v>42449</v>
      </c>
      <c r="W81" s="11" t="s">
        <v>33</v>
      </c>
      <c r="X81" s="11"/>
      <c r="Y81" s="10"/>
      <c r="Z8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1" s="10"/>
      <c r="AB8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1" s="10"/>
      <c r="AD81" s="10"/>
      <c r="AE81" s="10">
        <f t="shared" si="4"/>
        <v>0</v>
      </c>
      <c r="AF81" s="10">
        <f t="shared" si="5"/>
        <v>0</v>
      </c>
      <c r="AG81" s="15" t="e">
        <f>Tableau23[[#This Row],[Teams]]/Tableau23[[#This Row],[Fields]]</f>
        <v>#DIV/0!</v>
      </c>
      <c r="AH81" s="13"/>
      <c r="AI81" s="13"/>
    </row>
    <row r="82" spans="1:35">
      <c r="A82" s="9">
        <v>42450</v>
      </c>
      <c r="B82" s="10" t="s">
        <v>36</v>
      </c>
      <c r="C82" s="11">
        <v>3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9" t="str">
        <f t="shared" si="3"/>
        <v>42450</v>
      </c>
      <c r="W82" s="11" t="s">
        <v>33</v>
      </c>
      <c r="X82" s="11"/>
      <c r="Y82" s="10"/>
      <c r="Z8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2" s="10"/>
      <c r="AB8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2" s="10"/>
      <c r="AD82" s="10"/>
      <c r="AE82" s="10">
        <f t="shared" si="4"/>
        <v>0</v>
      </c>
      <c r="AF82" s="10">
        <f t="shared" si="5"/>
        <v>0</v>
      </c>
      <c r="AG82" s="15" t="e">
        <f>Tableau23[[#This Row],[Teams]]/Tableau23[[#This Row],[Fields]]</f>
        <v>#DIV/0!</v>
      </c>
      <c r="AH82" s="13"/>
      <c r="AI82" s="13"/>
    </row>
    <row r="83" spans="1:35">
      <c r="A83" s="9">
        <v>42451</v>
      </c>
      <c r="B83" s="10" t="s">
        <v>42</v>
      </c>
      <c r="C83" s="11">
        <v>3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9" t="str">
        <f t="shared" si="3"/>
        <v>42451</v>
      </c>
      <c r="W83" s="11" t="s">
        <v>33</v>
      </c>
      <c r="X83" s="11"/>
      <c r="Y83" s="10"/>
      <c r="Z8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3" s="10"/>
      <c r="AB8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3" s="10"/>
      <c r="AD83" s="10"/>
      <c r="AE83" s="10">
        <f t="shared" si="4"/>
        <v>0</v>
      </c>
      <c r="AF83" s="10">
        <f t="shared" si="5"/>
        <v>0</v>
      </c>
      <c r="AG83" s="15" t="e">
        <f>Tableau23[[#This Row],[Teams]]/Tableau23[[#This Row],[Fields]]</f>
        <v>#DIV/0!</v>
      </c>
      <c r="AH83" s="13"/>
      <c r="AI83" s="13"/>
    </row>
    <row r="84" spans="1:35">
      <c r="A84" s="9">
        <v>42452</v>
      </c>
      <c r="B84" s="10" t="s">
        <v>44</v>
      </c>
      <c r="C84" s="11">
        <v>3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9" t="str">
        <f t="shared" si="3"/>
        <v>42452</v>
      </c>
      <c r="W84" s="11" t="s">
        <v>33</v>
      </c>
      <c r="X84" s="11"/>
      <c r="Y84" s="10"/>
      <c r="Z8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4" s="10"/>
      <c r="AB8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4" s="10"/>
      <c r="AD84" s="10"/>
      <c r="AE84" s="10">
        <f t="shared" si="4"/>
        <v>0</v>
      </c>
      <c r="AF84" s="10">
        <f t="shared" si="5"/>
        <v>0</v>
      </c>
      <c r="AG84" s="15" t="e">
        <f>Tableau23[[#This Row],[Teams]]/Tableau23[[#This Row],[Fields]]</f>
        <v>#DIV/0!</v>
      </c>
      <c r="AH84" s="13"/>
      <c r="AI84" s="13"/>
    </row>
    <row r="85" spans="1:35">
      <c r="A85" s="9">
        <v>42453</v>
      </c>
      <c r="B85" s="10" t="s">
        <v>46</v>
      </c>
      <c r="C85" s="11">
        <v>3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9" t="str">
        <f t="shared" si="3"/>
        <v>42453</v>
      </c>
      <c r="W85" s="11" t="s">
        <v>33</v>
      </c>
      <c r="X85" s="11"/>
      <c r="Y85" s="10"/>
      <c r="Z8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5" s="10"/>
      <c r="AB8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5" s="10"/>
      <c r="AD85" s="10"/>
      <c r="AE85" s="10">
        <f t="shared" si="4"/>
        <v>0</v>
      </c>
      <c r="AF85" s="10">
        <f t="shared" si="5"/>
        <v>0</v>
      </c>
      <c r="AG85" s="15" t="e">
        <f>Tableau23[[#This Row],[Teams]]/Tableau23[[#This Row],[Fields]]</f>
        <v>#DIV/0!</v>
      </c>
      <c r="AH85" s="13"/>
      <c r="AI85" s="13"/>
    </row>
    <row r="86" spans="1:35">
      <c r="A86" s="9">
        <v>42454</v>
      </c>
      <c r="B86" s="10" t="s">
        <v>48</v>
      </c>
      <c r="C86" s="11">
        <v>3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9" t="str">
        <f t="shared" si="3"/>
        <v>42454</v>
      </c>
      <c r="W86" s="11" t="s">
        <v>33</v>
      </c>
      <c r="X86" s="11"/>
      <c r="Y86" s="10"/>
      <c r="Z8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6" s="10"/>
      <c r="AB8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6" s="10"/>
      <c r="AD86" s="10"/>
      <c r="AE86" s="10">
        <f t="shared" si="4"/>
        <v>0</v>
      </c>
      <c r="AF86" s="10">
        <f t="shared" si="5"/>
        <v>0</v>
      </c>
      <c r="AG86" s="15" t="e">
        <f>Tableau23[[#This Row],[Teams]]/Tableau23[[#This Row],[Fields]]</f>
        <v>#DIV/0!</v>
      </c>
      <c r="AH86" s="13"/>
      <c r="AI86" s="13"/>
    </row>
    <row r="87" spans="1:35">
      <c r="A87" s="9">
        <v>42455</v>
      </c>
      <c r="B87" s="10" t="s">
        <v>49</v>
      </c>
      <c r="C87" s="11">
        <v>3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9" t="str">
        <f t="shared" si="3"/>
        <v>42455</v>
      </c>
      <c r="W87" s="11" t="s">
        <v>33</v>
      </c>
      <c r="X87" s="11"/>
      <c r="Y87" s="10"/>
      <c r="Z8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7" s="10"/>
      <c r="AB8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7" s="10"/>
      <c r="AD87" s="10"/>
      <c r="AE87" s="10">
        <f t="shared" si="4"/>
        <v>0</v>
      </c>
      <c r="AF87" s="10">
        <f t="shared" si="5"/>
        <v>0</v>
      </c>
      <c r="AG87" s="15" t="e">
        <f>Tableau23[[#This Row],[Teams]]/Tableau23[[#This Row],[Fields]]</f>
        <v>#DIV/0!</v>
      </c>
      <c r="AH87" s="13"/>
      <c r="AI87" s="13"/>
    </row>
    <row r="88" spans="1:35">
      <c r="A88" s="9">
        <v>42456</v>
      </c>
      <c r="B88" s="10" t="s">
        <v>50</v>
      </c>
      <c r="C88" s="11">
        <v>3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9" t="str">
        <f t="shared" si="3"/>
        <v>42456</v>
      </c>
      <c r="W88" s="11" t="s">
        <v>33</v>
      </c>
      <c r="X88" s="11"/>
      <c r="Y88" s="10"/>
      <c r="Z8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8" s="10"/>
      <c r="AB8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8" s="10"/>
      <c r="AD88" s="10"/>
      <c r="AE88" s="10">
        <f t="shared" si="4"/>
        <v>0</v>
      </c>
      <c r="AF88" s="10">
        <f t="shared" si="5"/>
        <v>0</v>
      </c>
      <c r="AG88" s="15" t="e">
        <f>Tableau23[[#This Row],[Teams]]/Tableau23[[#This Row],[Fields]]</f>
        <v>#DIV/0!</v>
      </c>
      <c r="AH88" s="13"/>
      <c r="AI88" s="13"/>
    </row>
    <row r="89" spans="1:35">
      <c r="A89" s="9">
        <v>42457</v>
      </c>
      <c r="B89" s="10" t="s">
        <v>36</v>
      </c>
      <c r="C89" s="11">
        <v>3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9" t="str">
        <f t="shared" si="3"/>
        <v>42457</v>
      </c>
      <c r="W89" s="11" t="s">
        <v>33</v>
      </c>
      <c r="X89" s="11"/>
      <c r="Y89" s="10"/>
      <c r="Z8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89" s="10"/>
      <c r="AB8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89" s="10"/>
      <c r="AD89" s="10"/>
      <c r="AE89" s="10">
        <f t="shared" si="4"/>
        <v>0</v>
      </c>
      <c r="AF89" s="10">
        <f t="shared" si="5"/>
        <v>0</v>
      </c>
      <c r="AG89" s="15" t="e">
        <f>Tableau23[[#This Row],[Teams]]/Tableau23[[#This Row],[Fields]]</f>
        <v>#DIV/0!</v>
      </c>
      <c r="AH89" s="13"/>
      <c r="AI89" s="13"/>
    </row>
    <row r="90" spans="1:35">
      <c r="A90" s="9">
        <v>42458</v>
      </c>
      <c r="B90" s="10" t="s">
        <v>42</v>
      </c>
      <c r="C90" s="11">
        <v>3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9" t="str">
        <f t="shared" si="3"/>
        <v>42458</v>
      </c>
      <c r="W90" s="11" t="s">
        <v>33</v>
      </c>
      <c r="X90" s="11"/>
      <c r="Y90" s="10"/>
      <c r="Z9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0" s="10"/>
      <c r="AB9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0" s="10"/>
      <c r="AD90" s="10"/>
      <c r="AE90" s="10">
        <f t="shared" si="4"/>
        <v>0</v>
      </c>
      <c r="AF90" s="10">
        <f t="shared" si="5"/>
        <v>0</v>
      </c>
      <c r="AG90" s="15" t="e">
        <f>Tableau23[[#This Row],[Teams]]/Tableau23[[#This Row],[Fields]]</f>
        <v>#DIV/0!</v>
      </c>
      <c r="AH90" s="13"/>
      <c r="AI90" s="13"/>
    </row>
    <row r="91" spans="1:35">
      <c r="A91" s="9">
        <v>42459</v>
      </c>
      <c r="B91" s="10" t="s">
        <v>44</v>
      </c>
      <c r="C91" s="11">
        <v>3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9" t="str">
        <f t="shared" si="3"/>
        <v>42459</v>
      </c>
      <c r="W91" s="11" t="s">
        <v>33</v>
      </c>
      <c r="X91" s="11"/>
      <c r="Y91" s="10"/>
      <c r="Z9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1" s="10"/>
      <c r="AB9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1" s="10"/>
      <c r="AD91" s="10"/>
      <c r="AE91" s="10">
        <f t="shared" si="4"/>
        <v>0</v>
      </c>
      <c r="AF91" s="10">
        <f t="shared" si="5"/>
        <v>0</v>
      </c>
      <c r="AG91" s="15" t="e">
        <f>Tableau23[[#This Row],[Teams]]/Tableau23[[#This Row],[Fields]]</f>
        <v>#DIV/0!</v>
      </c>
      <c r="AH91" s="13"/>
      <c r="AI91" s="13"/>
    </row>
    <row r="92" spans="1:35">
      <c r="A92" s="9">
        <v>42460</v>
      </c>
      <c r="B92" s="10" t="s">
        <v>46</v>
      </c>
      <c r="C92" s="11">
        <v>3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9" t="str">
        <f t="shared" si="3"/>
        <v>42460</v>
      </c>
      <c r="W92" s="11" t="s">
        <v>33</v>
      </c>
      <c r="X92" s="11"/>
      <c r="Y92" s="10"/>
      <c r="Z9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2" s="10"/>
      <c r="AB9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2" s="10"/>
      <c r="AD92" s="10"/>
      <c r="AE92" s="10">
        <f t="shared" si="4"/>
        <v>0</v>
      </c>
      <c r="AF92" s="10">
        <f t="shared" si="5"/>
        <v>0</v>
      </c>
      <c r="AG92" s="15" t="e">
        <f>Tableau23[[#This Row],[Teams]]/Tableau23[[#This Row],[Fields]]</f>
        <v>#DIV/0!</v>
      </c>
      <c r="AH92" s="13"/>
      <c r="AI92" s="13"/>
    </row>
    <row r="93" spans="1:35">
      <c r="A93" s="9">
        <v>42461</v>
      </c>
      <c r="B93" s="10" t="s">
        <v>48</v>
      </c>
      <c r="C93" s="11">
        <v>4</v>
      </c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9" t="str">
        <f t="shared" si="3"/>
        <v>42461</v>
      </c>
      <c r="W93" s="11" t="s">
        <v>33</v>
      </c>
      <c r="X93" s="11"/>
      <c r="Y93" s="10"/>
      <c r="Z9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3" s="10"/>
      <c r="AB9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3" s="10"/>
      <c r="AD93" s="10"/>
      <c r="AE93" s="10">
        <f t="shared" si="4"/>
        <v>0</v>
      </c>
      <c r="AF93" s="10">
        <f t="shared" si="5"/>
        <v>0</v>
      </c>
      <c r="AG93" s="15" t="e">
        <f>Tableau23[[#This Row],[Teams]]/Tableau23[[#This Row],[Fields]]</f>
        <v>#DIV/0!</v>
      </c>
      <c r="AH93" s="13"/>
      <c r="AI93" s="13"/>
    </row>
    <row r="94" spans="1:35">
      <c r="A94" s="9">
        <v>42462</v>
      </c>
      <c r="B94" s="10" t="s">
        <v>49</v>
      </c>
      <c r="C94" s="11">
        <v>4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9" t="str">
        <f t="shared" si="3"/>
        <v>42462</v>
      </c>
      <c r="W94" s="11" t="s">
        <v>33</v>
      </c>
      <c r="X94" s="11"/>
      <c r="Y94" s="10"/>
      <c r="Z9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4" s="10"/>
      <c r="AB9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4" s="10"/>
      <c r="AD94" s="10"/>
      <c r="AE94" s="10">
        <f t="shared" si="4"/>
        <v>0</v>
      </c>
      <c r="AF94" s="10">
        <f t="shared" si="5"/>
        <v>0</v>
      </c>
      <c r="AG94" s="15" t="e">
        <f>Tableau23[[#This Row],[Teams]]/Tableau23[[#This Row],[Fields]]</f>
        <v>#DIV/0!</v>
      </c>
      <c r="AH94" s="13"/>
      <c r="AI94" s="13"/>
    </row>
    <row r="95" spans="1:35">
      <c r="A95" s="9">
        <v>42463</v>
      </c>
      <c r="B95" s="10" t="s">
        <v>50</v>
      </c>
      <c r="C95" s="11">
        <v>4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9" t="str">
        <f t="shared" si="3"/>
        <v>42463</v>
      </c>
      <c r="W95" s="11" t="s">
        <v>33</v>
      </c>
      <c r="X95" s="11"/>
      <c r="Y95" s="10"/>
      <c r="Z9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5" s="10"/>
      <c r="AB9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5" s="10"/>
      <c r="AD95" s="10"/>
      <c r="AE95" s="10">
        <f t="shared" si="4"/>
        <v>0</v>
      </c>
      <c r="AF95" s="10">
        <f t="shared" si="5"/>
        <v>0</v>
      </c>
      <c r="AG95" s="15" t="e">
        <f>Tableau23[[#This Row],[Teams]]/Tableau23[[#This Row],[Fields]]</f>
        <v>#DIV/0!</v>
      </c>
      <c r="AH95" s="13"/>
      <c r="AI95" s="13"/>
    </row>
    <row r="96" spans="1:35">
      <c r="A96" s="9">
        <v>42464</v>
      </c>
      <c r="B96" s="10" t="s">
        <v>36</v>
      </c>
      <c r="C96" s="11">
        <v>4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9" t="str">
        <f t="shared" si="3"/>
        <v>42464</v>
      </c>
      <c r="W96" s="11" t="s">
        <v>33</v>
      </c>
      <c r="X96" s="11"/>
      <c r="Y96" s="10"/>
      <c r="Z9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6" s="10"/>
      <c r="AB9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6" s="10"/>
      <c r="AD96" s="10"/>
      <c r="AE96" s="10">
        <f t="shared" si="4"/>
        <v>0</v>
      </c>
      <c r="AF96" s="10">
        <f t="shared" si="5"/>
        <v>0</v>
      </c>
      <c r="AG96" s="15" t="e">
        <f>Tableau23[[#This Row],[Teams]]/Tableau23[[#This Row],[Fields]]</f>
        <v>#DIV/0!</v>
      </c>
      <c r="AH96" s="13"/>
      <c r="AI96" s="13"/>
    </row>
    <row r="97" spans="1:35">
      <c r="A97" s="9">
        <v>42465</v>
      </c>
      <c r="B97" s="10" t="s">
        <v>42</v>
      </c>
      <c r="C97" s="11">
        <v>4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9" t="str">
        <f t="shared" si="3"/>
        <v>42465</v>
      </c>
      <c r="W97" s="11" t="s">
        <v>33</v>
      </c>
      <c r="X97" s="11"/>
      <c r="Y97" s="10"/>
      <c r="Z9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7" s="10"/>
      <c r="AB9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7" s="10"/>
      <c r="AD97" s="10"/>
      <c r="AE97" s="10">
        <f t="shared" si="4"/>
        <v>0</v>
      </c>
      <c r="AF97" s="10">
        <f t="shared" si="5"/>
        <v>0</v>
      </c>
      <c r="AG97" s="15" t="e">
        <f>Tableau23[[#This Row],[Teams]]/Tableau23[[#This Row],[Fields]]</f>
        <v>#DIV/0!</v>
      </c>
      <c r="AH97" s="13"/>
      <c r="AI97" s="13"/>
    </row>
    <row r="98" spans="1:35">
      <c r="A98" s="9">
        <v>42466</v>
      </c>
      <c r="B98" s="10" t="s">
        <v>44</v>
      </c>
      <c r="C98" s="11">
        <v>4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9" t="str">
        <f t="shared" si="3"/>
        <v>42466</v>
      </c>
      <c r="W98" s="11" t="s">
        <v>33</v>
      </c>
      <c r="X98" s="11"/>
      <c r="Y98" s="10"/>
      <c r="Z9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8" s="10"/>
      <c r="AB9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8" s="10"/>
      <c r="AD98" s="10"/>
      <c r="AE98" s="10">
        <f t="shared" si="4"/>
        <v>0</v>
      </c>
      <c r="AF98" s="10">
        <f t="shared" si="5"/>
        <v>0</v>
      </c>
      <c r="AG98" s="15" t="e">
        <f>Tableau23[[#This Row],[Teams]]/Tableau23[[#This Row],[Fields]]</f>
        <v>#DIV/0!</v>
      </c>
      <c r="AH98" s="13"/>
      <c r="AI98" s="13"/>
    </row>
    <row r="99" spans="1:35">
      <c r="A99" s="9">
        <v>42467</v>
      </c>
      <c r="B99" s="10" t="s">
        <v>46</v>
      </c>
      <c r="C99" s="11">
        <v>4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9" t="str">
        <f t="shared" si="3"/>
        <v>42467</v>
      </c>
      <c r="W99" s="11" t="s">
        <v>33</v>
      </c>
      <c r="X99" s="11"/>
      <c r="Y99" s="10"/>
      <c r="Z9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99" s="10"/>
      <c r="AB9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99" s="10"/>
      <c r="AD99" s="10"/>
      <c r="AE99" s="10">
        <f t="shared" si="4"/>
        <v>0</v>
      </c>
      <c r="AF99" s="10">
        <f t="shared" si="5"/>
        <v>0</v>
      </c>
      <c r="AG99" s="15" t="e">
        <f>Tableau23[[#This Row],[Teams]]/Tableau23[[#This Row],[Fields]]</f>
        <v>#DIV/0!</v>
      </c>
      <c r="AH99" s="13"/>
      <c r="AI99" s="13"/>
    </row>
    <row r="100" spans="1:35">
      <c r="A100" s="9">
        <v>42468</v>
      </c>
      <c r="B100" s="10" t="s">
        <v>48</v>
      </c>
      <c r="C100" s="11">
        <v>4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9" t="str">
        <f t="shared" si="3"/>
        <v>42468</v>
      </c>
      <c r="W100" s="11" t="s">
        <v>33</v>
      </c>
      <c r="X100" s="11"/>
      <c r="Y100" s="10"/>
      <c r="Z10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0" s="10"/>
      <c r="AB10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0" s="10"/>
      <c r="AD100" s="10"/>
      <c r="AE100" s="10">
        <f t="shared" si="4"/>
        <v>0</v>
      </c>
      <c r="AF100" s="10">
        <f t="shared" si="5"/>
        <v>0</v>
      </c>
      <c r="AG100" s="15" t="e">
        <f>Tableau23[[#This Row],[Teams]]/Tableau23[[#This Row],[Fields]]</f>
        <v>#DIV/0!</v>
      </c>
      <c r="AH100" s="13"/>
      <c r="AI100" s="13"/>
    </row>
    <row r="101" spans="1:35">
      <c r="A101" s="9">
        <v>42469</v>
      </c>
      <c r="B101" s="10" t="s">
        <v>49</v>
      </c>
      <c r="C101" s="11">
        <v>4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9" t="str">
        <f t="shared" si="3"/>
        <v>42469</v>
      </c>
      <c r="W101" s="11" t="s">
        <v>33</v>
      </c>
      <c r="X101" s="11"/>
      <c r="Y101" s="10"/>
      <c r="Z10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1" s="10"/>
      <c r="AB10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1" s="10"/>
      <c r="AD101" s="10"/>
      <c r="AE101" s="10">
        <f t="shared" si="4"/>
        <v>0</v>
      </c>
      <c r="AF101" s="10">
        <f t="shared" si="5"/>
        <v>0</v>
      </c>
      <c r="AG101" s="15" t="e">
        <f>Tableau23[[#This Row],[Teams]]/Tableau23[[#This Row],[Fields]]</f>
        <v>#DIV/0!</v>
      </c>
      <c r="AH101" s="13"/>
      <c r="AI101" s="13"/>
    </row>
    <row r="102" spans="1:35">
      <c r="A102" s="9">
        <v>42470</v>
      </c>
      <c r="B102" s="10" t="s">
        <v>50</v>
      </c>
      <c r="C102" s="11">
        <v>4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9" t="str">
        <f t="shared" si="3"/>
        <v>42470</v>
      </c>
      <c r="W102" s="11" t="s">
        <v>33</v>
      </c>
      <c r="X102" s="11"/>
      <c r="Y102" s="10"/>
      <c r="Z10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2" s="10"/>
      <c r="AB10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2" s="10"/>
      <c r="AD102" s="10"/>
      <c r="AE102" s="10">
        <f t="shared" si="4"/>
        <v>0</v>
      </c>
      <c r="AF102" s="10">
        <f t="shared" si="5"/>
        <v>0</v>
      </c>
      <c r="AG102" s="15" t="e">
        <f>Tableau23[[#This Row],[Teams]]/Tableau23[[#This Row],[Fields]]</f>
        <v>#DIV/0!</v>
      </c>
      <c r="AH102" s="13"/>
      <c r="AI102" s="13"/>
    </row>
    <row r="103" spans="1:35">
      <c r="A103" s="9">
        <v>42471</v>
      </c>
      <c r="B103" s="10" t="s">
        <v>36</v>
      </c>
      <c r="C103" s="11">
        <v>4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9" t="str">
        <f t="shared" si="3"/>
        <v>42471</v>
      </c>
      <c r="W103" s="11" t="s">
        <v>33</v>
      </c>
      <c r="X103" s="11"/>
      <c r="Y103" s="10"/>
      <c r="Z10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3" s="10"/>
      <c r="AB10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3" s="10"/>
      <c r="AD103" s="10"/>
      <c r="AE103" s="10">
        <f t="shared" si="4"/>
        <v>0</v>
      </c>
      <c r="AF103" s="10">
        <f t="shared" si="5"/>
        <v>0</v>
      </c>
      <c r="AG103" s="15" t="e">
        <f>Tableau23[[#This Row],[Teams]]/Tableau23[[#This Row],[Fields]]</f>
        <v>#DIV/0!</v>
      </c>
      <c r="AH103" s="13"/>
      <c r="AI103" s="13"/>
    </row>
    <row r="104" spans="1:35">
      <c r="A104" s="9">
        <v>42472</v>
      </c>
      <c r="B104" s="10" t="s">
        <v>42</v>
      </c>
      <c r="C104" s="11">
        <v>4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9" t="str">
        <f t="shared" si="3"/>
        <v>42472</v>
      </c>
      <c r="W104" s="11" t="s">
        <v>33</v>
      </c>
      <c r="X104" s="11"/>
      <c r="Y104" s="10"/>
      <c r="Z10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4" s="10"/>
      <c r="AB10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4" s="10"/>
      <c r="AD104" s="10"/>
      <c r="AE104" s="10">
        <f t="shared" si="4"/>
        <v>0</v>
      </c>
      <c r="AF104" s="10">
        <f t="shared" si="5"/>
        <v>0</v>
      </c>
      <c r="AG104" s="15" t="e">
        <f>Tableau23[[#This Row],[Teams]]/Tableau23[[#This Row],[Fields]]</f>
        <v>#DIV/0!</v>
      </c>
      <c r="AH104" s="13"/>
      <c r="AI104" s="13"/>
    </row>
    <row r="105" spans="1:35">
      <c r="A105" s="9">
        <v>42473</v>
      </c>
      <c r="B105" s="10" t="s">
        <v>44</v>
      </c>
      <c r="C105" s="11">
        <v>4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9" t="str">
        <f t="shared" si="3"/>
        <v>42473</v>
      </c>
      <c r="W105" s="11" t="s">
        <v>33</v>
      </c>
      <c r="X105" s="11"/>
      <c r="Y105" s="10"/>
      <c r="Z10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5" s="10"/>
      <c r="AB10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5" s="10"/>
      <c r="AD105" s="10"/>
      <c r="AE105" s="10">
        <f t="shared" si="4"/>
        <v>0</v>
      </c>
      <c r="AF105" s="10">
        <f t="shared" si="5"/>
        <v>0</v>
      </c>
      <c r="AG105" s="15" t="e">
        <f>Tableau23[[#This Row],[Teams]]/Tableau23[[#This Row],[Fields]]</f>
        <v>#DIV/0!</v>
      </c>
      <c r="AH105" s="13"/>
      <c r="AI105" s="13"/>
    </row>
    <row r="106" spans="1:35">
      <c r="A106" s="9">
        <v>42474</v>
      </c>
      <c r="B106" s="10" t="s">
        <v>46</v>
      </c>
      <c r="C106" s="11">
        <v>4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9" t="str">
        <f t="shared" si="3"/>
        <v>42474</v>
      </c>
      <c r="W106" s="11" t="s">
        <v>33</v>
      </c>
      <c r="X106" s="11"/>
      <c r="Y106" s="10"/>
      <c r="Z10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6" s="10"/>
      <c r="AB10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6" s="10"/>
      <c r="AD106" s="10"/>
      <c r="AE106" s="10">
        <f t="shared" si="4"/>
        <v>0</v>
      </c>
      <c r="AF106" s="10">
        <f t="shared" si="5"/>
        <v>0</v>
      </c>
      <c r="AG106" s="15" t="e">
        <f>Tableau23[[#This Row],[Teams]]/Tableau23[[#This Row],[Fields]]</f>
        <v>#DIV/0!</v>
      </c>
      <c r="AH106" s="13"/>
      <c r="AI106" s="13"/>
    </row>
    <row r="107" spans="1:35">
      <c r="A107" s="9">
        <v>42475</v>
      </c>
      <c r="B107" s="10" t="s">
        <v>48</v>
      </c>
      <c r="C107" s="11">
        <v>4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9" t="str">
        <f t="shared" si="3"/>
        <v>42475</v>
      </c>
      <c r="W107" s="11" t="s">
        <v>33</v>
      </c>
      <c r="X107" s="11"/>
      <c r="Y107" s="10"/>
      <c r="Z10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7" s="10"/>
      <c r="AB10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7" s="10"/>
      <c r="AD107" s="10"/>
      <c r="AE107" s="10">
        <f t="shared" si="4"/>
        <v>0</v>
      </c>
      <c r="AF107" s="10">
        <f t="shared" si="5"/>
        <v>0</v>
      </c>
      <c r="AG107" s="15" t="e">
        <f>Tableau23[[#This Row],[Teams]]/Tableau23[[#This Row],[Fields]]</f>
        <v>#DIV/0!</v>
      </c>
      <c r="AH107" s="13"/>
      <c r="AI107" s="13"/>
    </row>
    <row r="108" spans="1:35">
      <c r="A108" s="9">
        <v>42476</v>
      </c>
      <c r="B108" s="10" t="s">
        <v>49</v>
      </c>
      <c r="C108" s="11">
        <v>4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9" t="str">
        <f t="shared" si="3"/>
        <v>42476</v>
      </c>
      <c r="W108" s="11" t="s">
        <v>33</v>
      </c>
      <c r="X108" s="11"/>
      <c r="Y108" s="10"/>
      <c r="Z10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8" s="10"/>
      <c r="AB10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8" s="10"/>
      <c r="AD108" s="10"/>
      <c r="AE108" s="10">
        <f t="shared" si="4"/>
        <v>0</v>
      </c>
      <c r="AF108" s="10">
        <f t="shared" si="5"/>
        <v>0</v>
      </c>
      <c r="AG108" s="15" t="e">
        <f>Tableau23[[#This Row],[Teams]]/Tableau23[[#This Row],[Fields]]</f>
        <v>#DIV/0!</v>
      </c>
      <c r="AH108" s="13"/>
      <c r="AI108" s="13"/>
    </row>
    <row r="109" spans="1:35">
      <c r="A109" s="9">
        <v>42477</v>
      </c>
      <c r="B109" s="10" t="s">
        <v>50</v>
      </c>
      <c r="C109" s="11">
        <v>4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9" t="str">
        <f t="shared" si="3"/>
        <v>42477</v>
      </c>
      <c r="W109" s="11" t="s">
        <v>33</v>
      </c>
      <c r="X109" s="11"/>
      <c r="Y109" s="10"/>
      <c r="Z10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09" s="10"/>
      <c r="AB10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09" s="10"/>
      <c r="AD109" s="10"/>
      <c r="AE109" s="10">
        <f t="shared" si="4"/>
        <v>0</v>
      </c>
      <c r="AF109" s="10">
        <f t="shared" si="5"/>
        <v>0</v>
      </c>
      <c r="AG109" s="15" t="e">
        <f>Tableau23[[#This Row],[Teams]]/Tableau23[[#This Row],[Fields]]</f>
        <v>#DIV/0!</v>
      </c>
      <c r="AH109" s="13"/>
      <c r="AI109" s="13"/>
    </row>
    <row r="110" spans="1:35">
      <c r="A110" s="9">
        <v>42478</v>
      </c>
      <c r="B110" s="10" t="s">
        <v>36</v>
      </c>
      <c r="C110" s="11">
        <v>4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9" t="str">
        <f t="shared" si="3"/>
        <v>42478</v>
      </c>
      <c r="W110" s="11" t="s">
        <v>33</v>
      </c>
      <c r="X110" s="11"/>
      <c r="Y110" s="10"/>
      <c r="Z11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0" s="10"/>
      <c r="AB11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0" s="10"/>
      <c r="AD110" s="10"/>
      <c r="AE110" s="10">
        <f t="shared" si="4"/>
        <v>0</v>
      </c>
      <c r="AF110" s="10">
        <f t="shared" si="5"/>
        <v>0</v>
      </c>
      <c r="AG110" s="15" t="e">
        <f>Tableau23[[#This Row],[Teams]]/Tableau23[[#This Row],[Fields]]</f>
        <v>#DIV/0!</v>
      </c>
      <c r="AH110" s="13"/>
      <c r="AI110" s="13"/>
    </row>
    <row r="111" spans="1:35">
      <c r="A111" s="9">
        <v>42479</v>
      </c>
      <c r="B111" s="10" t="s">
        <v>42</v>
      </c>
      <c r="C111" s="11">
        <v>4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9" t="str">
        <f t="shared" si="3"/>
        <v>42479</v>
      </c>
      <c r="W111" s="11" t="s">
        <v>33</v>
      </c>
      <c r="X111" s="11"/>
      <c r="Y111" s="10"/>
      <c r="Z11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1" s="10"/>
      <c r="AB11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1" s="10"/>
      <c r="AD111" s="10"/>
      <c r="AE111" s="10">
        <f t="shared" si="4"/>
        <v>0</v>
      </c>
      <c r="AF111" s="10">
        <f t="shared" si="5"/>
        <v>0</v>
      </c>
      <c r="AG111" s="15" t="e">
        <f>Tableau23[[#This Row],[Teams]]/Tableau23[[#This Row],[Fields]]</f>
        <v>#DIV/0!</v>
      </c>
      <c r="AH111" s="13"/>
      <c r="AI111" s="13"/>
    </row>
    <row r="112" spans="1:35">
      <c r="A112" s="9">
        <v>42480</v>
      </c>
      <c r="B112" s="10" t="s">
        <v>44</v>
      </c>
      <c r="C112" s="11">
        <v>4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9" t="str">
        <f t="shared" si="3"/>
        <v>42480</v>
      </c>
      <c r="W112" s="11" t="s">
        <v>33</v>
      </c>
      <c r="X112" s="11"/>
      <c r="Y112" s="10"/>
      <c r="Z11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2" s="10"/>
      <c r="AB11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2" s="10"/>
      <c r="AD112" s="10"/>
      <c r="AE112" s="10">
        <f t="shared" si="4"/>
        <v>0</v>
      </c>
      <c r="AF112" s="10">
        <f t="shared" si="5"/>
        <v>0</v>
      </c>
      <c r="AG112" s="15" t="e">
        <f>Tableau23[[#This Row],[Teams]]/Tableau23[[#This Row],[Fields]]</f>
        <v>#DIV/0!</v>
      </c>
      <c r="AH112" s="13"/>
      <c r="AI112" s="13"/>
    </row>
    <row r="113" spans="1:35">
      <c r="A113" s="9">
        <v>42481</v>
      </c>
      <c r="B113" s="10" t="s">
        <v>46</v>
      </c>
      <c r="C113" s="11">
        <v>4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9" t="str">
        <f t="shared" si="3"/>
        <v>42481</v>
      </c>
      <c r="W113" s="11" t="s">
        <v>33</v>
      </c>
      <c r="X113" s="11"/>
      <c r="Y113" s="10"/>
      <c r="Z11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3" s="10"/>
      <c r="AB11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3" s="10"/>
      <c r="AD113" s="10"/>
      <c r="AE113" s="10">
        <f t="shared" si="4"/>
        <v>0</v>
      </c>
      <c r="AF113" s="10">
        <f t="shared" si="5"/>
        <v>0</v>
      </c>
      <c r="AG113" s="15" t="e">
        <f>Tableau23[[#This Row],[Teams]]/Tableau23[[#This Row],[Fields]]</f>
        <v>#DIV/0!</v>
      </c>
      <c r="AH113" s="13"/>
      <c r="AI113" s="13"/>
    </row>
    <row r="114" spans="1:35">
      <c r="A114" s="9">
        <v>42482</v>
      </c>
      <c r="B114" s="10" t="s">
        <v>48</v>
      </c>
      <c r="C114" s="11">
        <v>4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9" t="str">
        <f t="shared" si="3"/>
        <v>42482</v>
      </c>
      <c r="W114" s="11" t="s">
        <v>33</v>
      </c>
      <c r="X114" s="11"/>
      <c r="Y114" s="10"/>
      <c r="Z11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4" s="10"/>
      <c r="AB11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4" s="10"/>
      <c r="AD114" s="10"/>
      <c r="AE114" s="10">
        <f t="shared" si="4"/>
        <v>0</v>
      </c>
      <c r="AF114" s="10">
        <f t="shared" si="5"/>
        <v>0</v>
      </c>
      <c r="AG114" s="15" t="e">
        <f>Tableau23[[#This Row],[Teams]]/Tableau23[[#This Row],[Fields]]</f>
        <v>#DIV/0!</v>
      </c>
      <c r="AH114" s="13"/>
      <c r="AI114" s="13"/>
    </row>
    <row r="115" spans="1:35">
      <c r="A115" s="9">
        <v>42483</v>
      </c>
      <c r="B115" s="10" t="s">
        <v>49</v>
      </c>
      <c r="C115" s="11">
        <v>4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9" t="str">
        <f t="shared" si="3"/>
        <v>42483</v>
      </c>
      <c r="W115" s="11" t="s">
        <v>33</v>
      </c>
      <c r="X115" s="11"/>
      <c r="Y115" s="10"/>
      <c r="Z11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5" s="10"/>
      <c r="AB11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5" s="10"/>
      <c r="AD115" s="10"/>
      <c r="AE115" s="10">
        <f t="shared" si="4"/>
        <v>0</v>
      </c>
      <c r="AF115" s="10">
        <f t="shared" si="5"/>
        <v>0</v>
      </c>
      <c r="AG115" s="15" t="e">
        <f>Tableau23[[#This Row],[Teams]]/Tableau23[[#This Row],[Fields]]</f>
        <v>#DIV/0!</v>
      </c>
      <c r="AH115" s="13"/>
      <c r="AI115" s="13"/>
    </row>
    <row r="116" spans="1:35">
      <c r="A116" s="9">
        <v>42484</v>
      </c>
      <c r="B116" s="10" t="s">
        <v>50</v>
      </c>
      <c r="C116" s="11">
        <v>4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9" t="str">
        <f t="shared" si="3"/>
        <v>42484</v>
      </c>
      <c r="W116" s="11" t="s">
        <v>33</v>
      </c>
      <c r="X116" s="11"/>
      <c r="Y116" s="10"/>
      <c r="Z11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6" s="10"/>
      <c r="AB11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6" s="10"/>
      <c r="AD116" s="10"/>
      <c r="AE116" s="10">
        <f t="shared" si="4"/>
        <v>0</v>
      </c>
      <c r="AF116" s="10">
        <f t="shared" si="5"/>
        <v>0</v>
      </c>
      <c r="AG116" s="15" t="e">
        <f>Tableau23[[#This Row],[Teams]]/Tableau23[[#This Row],[Fields]]</f>
        <v>#DIV/0!</v>
      </c>
      <c r="AH116" s="13"/>
      <c r="AI116" s="13"/>
    </row>
    <row r="117" spans="1:35">
      <c r="A117" s="9">
        <v>42485</v>
      </c>
      <c r="B117" s="10" t="s">
        <v>36</v>
      </c>
      <c r="C117" s="11">
        <v>4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9" t="str">
        <f t="shared" si="3"/>
        <v>42485</v>
      </c>
      <c r="W117" s="11" t="s">
        <v>33</v>
      </c>
      <c r="X117" s="11"/>
      <c r="Y117" s="10"/>
      <c r="Z11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7" s="10"/>
      <c r="AB11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7" s="10"/>
      <c r="AD117" s="10"/>
      <c r="AE117" s="10">
        <f t="shared" si="4"/>
        <v>0</v>
      </c>
      <c r="AF117" s="10">
        <f t="shared" si="5"/>
        <v>0</v>
      </c>
      <c r="AG117" s="15" t="e">
        <f>Tableau23[[#This Row],[Teams]]/Tableau23[[#This Row],[Fields]]</f>
        <v>#DIV/0!</v>
      </c>
      <c r="AH117" s="13"/>
      <c r="AI117" s="13"/>
    </row>
    <row r="118" spans="1:35">
      <c r="A118" s="9">
        <v>42486</v>
      </c>
      <c r="B118" s="10" t="s">
        <v>42</v>
      </c>
      <c r="C118" s="11">
        <v>4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9" t="str">
        <f t="shared" si="3"/>
        <v>42486</v>
      </c>
      <c r="W118" s="11" t="s">
        <v>33</v>
      </c>
      <c r="X118" s="11"/>
      <c r="Y118" s="10"/>
      <c r="Z11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8" s="10"/>
      <c r="AB11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8" s="10"/>
      <c r="AD118" s="10"/>
      <c r="AE118" s="10">
        <f t="shared" si="4"/>
        <v>0</v>
      </c>
      <c r="AF118" s="10">
        <f t="shared" si="5"/>
        <v>0</v>
      </c>
      <c r="AG118" s="15" t="e">
        <f>Tableau23[[#This Row],[Teams]]/Tableau23[[#This Row],[Fields]]</f>
        <v>#DIV/0!</v>
      </c>
      <c r="AH118" s="13"/>
      <c r="AI118" s="13"/>
    </row>
    <row r="119" spans="1:35">
      <c r="A119" s="9">
        <v>42487</v>
      </c>
      <c r="B119" s="10" t="s">
        <v>44</v>
      </c>
      <c r="C119" s="11">
        <v>4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9" t="str">
        <f t="shared" si="3"/>
        <v>42487</v>
      </c>
      <c r="W119" s="11" t="s">
        <v>33</v>
      </c>
      <c r="X119" s="11"/>
      <c r="Y119" s="10"/>
      <c r="Z11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19" s="10"/>
      <c r="AB11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19" s="10"/>
      <c r="AD119" s="10"/>
      <c r="AE119" s="10">
        <f t="shared" si="4"/>
        <v>0</v>
      </c>
      <c r="AF119" s="10">
        <f t="shared" si="5"/>
        <v>0</v>
      </c>
      <c r="AG119" s="15" t="e">
        <f>Tableau23[[#This Row],[Teams]]/Tableau23[[#This Row],[Fields]]</f>
        <v>#DIV/0!</v>
      </c>
      <c r="AH119" s="13"/>
      <c r="AI119" s="13"/>
    </row>
    <row r="120" spans="1:35">
      <c r="A120" s="9">
        <v>42488</v>
      </c>
      <c r="B120" s="10" t="s">
        <v>46</v>
      </c>
      <c r="C120" s="11">
        <v>4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9" t="str">
        <f t="shared" si="3"/>
        <v>42488</v>
      </c>
      <c r="W120" s="11" t="s">
        <v>33</v>
      </c>
      <c r="X120" s="11"/>
      <c r="Y120" s="10"/>
      <c r="Z12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0" s="10"/>
      <c r="AB12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0" s="10"/>
      <c r="AD120" s="10"/>
      <c r="AE120" s="10">
        <f t="shared" si="4"/>
        <v>0</v>
      </c>
      <c r="AF120" s="10">
        <f t="shared" si="5"/>
        <v>0</v>
      </c>
      <c r="AG120" s="15" t="e">
        <f>Tableau23[[#This Row],[Teams]]/Tableau23[[#This Row],[Fields]]</f>
        <v>#DIV/0!</v>
      </c>
      <c r="AH120" s="13"/>
      <c r="AI120" s="13"/>
    </row>
    <row r="121" spans="1:35">
      <c r="A121" s="9">
        <v>42489</v>
      </c>
      <c r="B121" s="10" t="s">
        <v>48</v>
      </c>
      <c r="C121" s="11">
        <v>4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9" t="str">
        <f t="shared" si="3"/>
        <v>42489</v>
      </c>
      <c r="W121" s="11" t="s">
        <v>33</v>
      </c>
      <c r="X121" s="11"/>
      <c r="Y121" s="10"/>
      <c r="Z12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1" s="10"/>
      <c r="AB12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1" s="10"/>
      <c r="AD121" s="10"/>
      <c r="AE121" s="10">
        <f t="shared" si="4"/>
        <v>0</v>
      </c>
      <c r="AF121" s="10">
        <f t="shared" si="5"/>
        <v>0</v>
      </c>
      <c r="AG121" s="15" t="e">
        <f>Tableau23[[#This Row],[Teams]]/Tableau23[[#This Row],[Fields]]</f>
        <v>#DIV/0!</v>
      </c>
      <c r="AH121" s="13"/>
      <c r="AI121" s="13"/>
    </row>
    <row r="122" spans="1:35">
      <c r="A122" s="9">
        <v>42490</v>
      </c>
      <c r="B122" s="10" t="s">
        <v>49</v>
      </c>
      <c r="C122" s="11">
        <v>4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9" t="str">
        <f t="shared" si="3"/>
        <v>42490</v>
      </c>
      <c r="W122" s="11" t="s">
        <v>33</v>
      </c>
      <c r="X122" s="11"/>
      <c r="Y122" s="10"/>
      <c r="Z12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2" s="10"/>
      <c r="AB12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2" s="10"/>
      <c r="AD122" s="10"/>
      <c r="AE122" s="10">
        <f t="shared" si="4"/>
        <v>0</v>
      </c>
      <c r="AF122" s="10">
        <f t="shared" si="5"/>
        <v>0</v>
      </c>
      <c r="AG122" s="15" t="e">
        <f>Tableau23[[#This Row],[Teams]]/Tableau23[[#This Row],[Fields]]</f>
        <v>#DIV/0!</v>
      </c>
      <c r="AH122" s="13"/>
      <c r="AI122" s="13"/>
    </row>
    <row r="123" spans="1:35">
      <c r="A123" s="9">
        <v>42491</v>
      </c>
      <c r="B123" s="10" t="s">
        <v>50</v>
      </c>
      <c r="C123" s="11">
        <v>5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9" t="str">
        <f t="shared" si="3"/>
        <v>42491</v>
      </c>
      <c r="W123" s="11" t="s">
        <v>33</v>
      </c>
      <c r="X123" s="11"/>
      <c r="Y123" s="10"/>
      <c r="Z12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3" s="10"/>
      <c r="AB12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3" s="10"/>
      <c r="AD123" s="10"/>
      <c r="AE123" s="10">
        <f t="shared" si="4"/>
        <v>0</v>
      </c>
      <c r="AF123" s="10">
        <f t="shared" si="5"/>
        <v>0</v>
      </c>
      <c r="AG123" s="15" t="e">
        <f>Tableau23[[#This Row],[Teams]]/Tableau23[[#This Row],[Fields]]</f>
        <v>#DIV/0!</v>
      </c>
      <c r="AH123" s="13"/>
      <c r="AI123" s="13"/>
    </row>
    <row r="124" spans="1:35">
      <c r="A124" s="9">
        <v>42492</v>
      </c>
      <c r="B124" s="10" t="s">
        <v>36</v>
      </c>
      <c r="C124" s="11">
        <v>5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9" t="str">
        <f t="shared" si="3"/>
        <v>42492</v>
      </c>
      <c r="W124" s="11" t="s">
        <v>33</v>
      </c>
      <c r="X124" s="11"/>
      <c r="Y124" s="10"/>
      <c r="Z12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4" s="10"/>
      <c r="AB12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4" s="10"/>
      <c r="AD124" s="10"/>
      <c r="AE124" s="10">
        <f t="shared" si="4"/>
        <v>0</v>
      </c>
      <c r="AF124" s="10">
        <f t="shared" si="5"/>
        <v>0</v>
      </c>
      <c r="AG124" s="15" t="e">
        <f>Tableau23[[#This Row],[Teams]]/Tableau23[[#This Row],[Fields]]</f>
        <v>#DIV/0!</v>
      </c>
      <c r="AH124" s="13"/>
      <c r="AI124" s="13"/>
    </row>
    <row r="125" spans="1:35">
      <c r="A125" s="9">
        <v>42493</v>
      </c>
      <c r="B125" s="10" t="s">
        <v>42</v>
      </c>
      <c r="C125" s="11">
        <v>5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9" t="str">
        <f t="shared" si="3"/>
        <v>42493</v>
      </c>
      <c r="W125" s="11" t="s">
        <v>33</v>
      </c>
      <c r="X125" s="11"/>
      <c r="Y125" s="10"/>
      <c r="Z12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5" s="10"/>
      <c r="AB12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5" s="10"/>
      <c r="AD125" s="10"/>
      <c r="AE125" s="10">
        <f t="shared" si="4"/>
        <v>0</v>
      </c>
      <c r="AF125" s="10">
        <f t="shared" si="5"/>
        <v>0</v>
      </c>
      <c r="AG125" s="15" t="e">
        <f>Tableau23[[#This Row],[Teams]]/Tableau23[[#This Row],[Fields]]</f>
        <v>#DIV/0!</v>
      </c>
      <c r="AH125" s="13"/>
      <c r="AI125" s="13"/>
    </row>
    <row r="126" spans="1:35">
      <c r="A126" s="9">
        <v>42494</v>
      </c>
      <c r="B126" s="10" t="s">
        <v>44</v>
      </c>
      <c r="C126" s="11">
        <v>5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9" t="str">
        <f t="shared" si="3"/>
        <v>42494</v>
      </c>
      <c r="W126" s="11" t="s">
        <v>33</v>
      </c>
      <c r="X126" s="11"/>
      <c r="Y126" s="10"/>
      <c r="Z12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6" s="10"/>
      <c r="AB12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6" s="10"/>
      <c r="AD126" s="10"/>
      <c r="AE126" s="10">
        <f t="shared" si="4"/>
        <v>0</v>
      </c>
      <c r="AF126" s="10">
        <f t="shared" si="5"/>
        <v>0</v>
      </c>
      <c r="AG126" s="15" t="e">
        <f>Tableau23[[#This Row],[Teams]]/Tableau23[[#This Row],[Fields]]</f>
        <v>#DIV/0!</v>
      </c>
      <c r="AH126" s="13"/>
      <c r="AI126" s="13"/>
    </row>
    <row r="127" spans="1:35">
      <c r="A127" s="9">
        <v>42495</v>
      </c>
      <c r="B127" s="10" t="s">
        <v>46</v>
      </c>
      <c r="C127" s="11">
        <v>5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9" t="str">
        <f t="shared" si="3"/>
        <v>42495</v>
      </c>
      <c r="W127" s="11" t="s">
        <v>33</v>
      </c>
      <c r="X127" s="11"/>
      <c r="Y127" s="10"/>
      <c r="Z12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7" s="10"/>
      <c r="AB12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7" s="10"/>
      <c r="AD127" s="10"/>
      <c r="AE127" s="10">
        <f t="shared" si="4"/>
        <v>0</v>
      </c>
      <c r="AF127" s="10">
        <f t="shared" si="5"/>
        <v>0</v>
      </c>
      <c r="AG127" s="15" t="e">
        <f>Tableau23[[#This Row],[Teams]]/Tableau23[[#This Row],[Fields]]</f>
        <v>#DIV/0!</v>
      </c>
      <c r="AH127" s="13"/>
      <c r="AI127" s="13"/>
    </row>
    <row r="128" spans="1:35">
      <c r="A128" s="9">
        <v>42496</v>
      </c>
      <c r="B128" s="10" t="s">
        <v>48</v>
      </c>
      <c r="C128" s="11">
        <v>5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9" t="str">
        <f t="shared" si="3"/>
        <v>42496</v>
      </c>
      <c r="W128" s="11" t="s">
        <v>33</v>
      </c>
      <c r="X128" s="11"/>
      <c r="Y128" s="10"/>
      <c r="Z12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8" s="10"/>
      <c r="AB12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8" s="10"/>
      <c r="AD128" s="10"/>
      <c r="AE128" s="10">
        <f t="shared" si="4"/>
        <v>0</v>
      </c>
      <c r="AF128" s="10">
        <f t="shared" si="5"/>
        <v>0</v>
      </c>
      <c r="AG128" s="15" t="e">
        <f>Tableau23[[#This Row],[Teams]]/Tableau23[[#This Row],[Fields]]</f>
        <v>#DIV/0!</v>
      </c>
      <c r="AH128" s="13"/>
      <c r="AI128" s="13"/>
    </row>
    <row r="129" spans="1:35">
      <c r="A129" s="9">
        <v>42497</v>
      </c>
      <c r="B129" s="10" t="s">
        <v>49</v>
      </c>
      <c r="C129" s="11">
        <v>5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9" t="str">
        <f t="shared" si="3"/>
        <v>42497</v>
      </c>
      <c r="W129" s="11" t="s">
        <v>33</v>
      </c>
      <c r="X129" s="11"/>
      <c r="Y129" s="10"/>
      <c r="Z12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29" s="10"/>
      <c r="AB12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29" s="10"/>
      <c r="AD129" s="10"/>
      <c r="AE129" s="10">
        <f t="shared" si="4"/>
        <v>0</v>
      </c>
      <c r="AF129" s="10">
        <f t="shared" si="5"/>
        <v>0</v>
      </c>
      <c r="AG129" s="15" t="e">
        <f>Tableau23[[#This Row],[Teams]]/Tableau23[[#This Row],[Fields]]</f>
        <v>#DIV/0!</v>
      </c>
      <c r="AH129" s="13"/>
      <c r="AI129" s="13"/>
    </row>
    <row r="130" spans="1:35">
      <c r="A130" s="9">
        <v>42498</v>
      </c>
      <c r="B130" s="10" t="s">
        <v>50</v>
      </c>
      <c r="C130" s="11">
        <v>5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9" t="str">
        <f t="shared" ref="V130:V193" si="6">D130&amp;A130</f>
        <v>42498</v>
      </c>
      <c r="W130" s="11" t="s">
        <v>33</v>
      </c>
      <c r="X130" s="11"/>
      <c r="Y130" s="10"/>
      <c r="Z13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0" s="10"/>
      <c r="AB13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0" s="10"/>
      <c r="AD130" s="10"/>
      <c r="AE130" s="10">
        <f t="shared" ref="AE130:AE193" si="7">SUM(E130:U130)</f>
        <v>0</v>
      </c>
      <c r="AF130" s="10">
        <f t="shared" ref="AF130:AF193" si="8">COUNT(E130:U130)</f>
        <v>0</v>
      </c>
      <c r="AG130" s="15" t="e">
        <f>Tableau23[[#This Row],[Teams]]/Tableau23[[#This Row],[Fields]]</f>
        <v>#DIV/0!</v>
      </c>
      <c r="AH130" s="13"/>
      <c r="AI130" s="13"/>
    </row>
    <row r="131" spans="1:35">
      <c r="A131" s="9">
        <v>42499</v>
      </c>
      <c r="B131" s="10" t="s">
        <v>36</v>
      </c>
      <c r="C131" s="11">
        <v>5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9" t="str">
        <f t="shared" si="6"/>
        <v>42499</v>
      </c>
      <c r="W131" s="11" t="s">
        <v>33</v>
      </c>
      <c r="X131" s="11"/>
      <c r="Y131" s="10"/>
      <c r="Z13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1" s="10"/>
      <c r="AB13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1" s="10"/>
      <c r="AD131" s="10"/>
      <c r="AE131" s="10">
        <f t="shared" si="7"/>
        <v>0</v>
      </c>
      <c r="AF131" s="10">
        <f t="shared" si="8"/>
        <v>0</v>
      </c>
      <c r="AG131" s="15" t="e">
        <f>Tableau23[[#This Row],[Teams]]/Tableau23[[#This Row],[Fields]]</f>
        <v>#DIV/0!</v>
      </c>
      <c r="AH131" s="13"/>
      <c r="AI131" s="13"/>
    </row>
    <row r="132" spans="1:35">
      <c r="A132" s="9">
        <v>42500</v>
      </c>
      <c r="B132" s="10" t="s">
        <v>42</v>
      </c>
      <c r="C132" s="11">
        <v>5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9" t="str">
        <f t="shared" si="6"/>
        <v>42500</v>
      </c>
      <c r="W132" s="11" t="s">
        <v>33</v>
      </c>
      <c r="X132" s="11"/>
      <c r="Y132" s="10"/>
      <c r="Z13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2" s="10"/>
      <c r="AB13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2" s="10"/>
      <c r="AD132" s="10"/>
      <c r="AE132" s="10">
        <f t="shared" si="7"/>
        <v>0</v>
      </c>
      <c r="AF132" s="10">
        <f t="shared" si="8"/>
        <v>0</v>
      </c>
      <c r="AG132" s="15" t="e">
        <f>Tableau23[[#This Row],[Teams]]/Tableau23[[#This Row],[Fields]]</f>
        <v>#DIV/0!</v>
      </c>
      <c r="AH132" s="13"/>
      <c r="AI132" s="13"/>
    </row>
    <row r="133" spans="1:35">
      <c r="A133" s="9">
        <v>42501</v>
      </c>
      <c r="B133" s="10" t="s">
        <v>44</v>
      </c>
      <c r="C133" s="11">
        <v>5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9" t="str">
        <f t="shared" si="6"/>
        <v>42501</v>
      </c>
      <c r="W133" s="11" t="s">
        <v>33</v>
      </c>
      <c r="X133" s="11"/>
      <c r="Y133" s="10"/>
      <c r="Z13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3" s="10"/>
      <c r="AB13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3" s="10"/>
      <c r="AD133" s="10"/>
      <c r="AE133" s="10">
        <f t="shared" si="7"/>
        <v>0</v>
      </c>
      <c r="AF133" s="10">
        <f t="shared" si="8"/>
        <v>0</v>
      </c>
      <c r="AG133" s="15" t="e">
        <f>Tableau23[[#This Row],[Teams]]/Tableau23[[#This Row],[Fields]]</f>
        <v>#DIV/0!</v>
      </c>
      <c r="AH133" s="13"/>
      <c r="AI133" s="13"/>
    </row>
    <row r="134" spans="1:35">
      <c r="A134" s="9">
        <v>42502</v>
      </c>
      <c r="B134" s="10" t="s">
        <v>46</v>
      </c>
      <c r="C134" s="11">
        <v>5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9" t="str">
        <f t="shared" si="6"/>
        <v>42502</v>
      </c>
      <c r="W134" s="11" t="s">
        <v>33</v>
      </c>
      <c r="X134" s="11"/>
      <c r="Y134" s="10"/>
      <c r="Z13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4" s="10"/>
      <c r="AB13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4" s="10"/>
      <c r="AD134" s="10"/>
      <c r="AE134" s="10">
        <f t="shared" si="7"/>
        <v>0</v>
      </c>
      <c r="AF134" s="10">
        <f t="shared" si="8"/>
        <v>0</v>
      </c>
      <c r="AG134" s="15" t="e">
        <f>Tableau23[[#This Row],[Teams]]/Tableau23[[#This Row],[Fields]]</f>
        <v>#DIV/0!</v>
      </c>
      <c r="AH134" s="13"/>
      <c r="AI134" s="13"/>
    </row>
    <row r="135" spans="1:35">
      <c r="A135" s="9">
        <v>42503</v>
      </c>
      <c r="B135" s="10" t="s">
        <v>48</v>
      </c>
      <c r="C135" s="11">
        <v>5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9" t="str">
        <f t="shared" si="6"/>
        <v>42503</v>
      </c>
      <c r="W135" s="11" t="s">
        <v>33</v>
      </c>
      <c r="X135" s="11"/>
      <c r="Y135" s="10"/>
      <c r="Z13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5" s="10"/>
      <c r="AB13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5" s="10"/>
      <c r="AD135" s="10"/>
      <c r="AE135" s="10">
        <f t="shared" si="7"/>
        <v>0</v>
      </c>
      <c r="AF135" s="10">
        <f t="shared" si="8"/>
        <v>0</v>
      </c>
      <c r="AG135" s="15" t="e">
        <f>Tableau23[[#This Row],[Teams]]/Tableau23[[#This Row],[Fields]]</f>
        <v>#DIV/0!</v>
      </c>
      <c r="AH135" s="13"/>
      <c r="AI135" s="13"/>
    </row>
    <row r="136" spans="1:35">
      <c r="A136" s="9">
        <v>42504</v>
      </c>
      <c r="B136" s="10" t="s">
        <v>49</v>
      </c>
      <c r="C136" s="11">
        <v>5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9" t="str">
        <f t="shared" si="6"/>
        <v>42504</v>
      </c>
      <c r="W136" s="11" t="s">
        <v>33</v>
      </c>
      <c r="X136" s="11"/>
      <c r="Y136" s="10"/>
      <c r="Z13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6" s="10"/>
      <c r="AB13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6" s="10"/>
      <c r="AD136" s="10"/>
      <c r="AE136" s="10">
        <f t="shared" si="7"/>
        <v>0</v>
      </c>
      <c r="AF136" s="10">
        <f t="shared" si="8"/>
        <v>0</v>
      </c>
      <c r="AG136" s="15" t="e">
        <f>Tableau23[[#This Row],[Teams]]/Tableau23[[#This Row],[Fields]]</f>
        <v>#DIV/0!</v>
      </c>
      <c r="AH136" s="13"/>
      <c r="AI136" s="13"/>
    </row>
    <row r="137" spans="1:35">
      <c r="A137" s="9">
        <v>42505</v>
      </c>
      <c r="B137" s="10" t="s">
        <v>50</v>
      </c>
      <c r="C137" s="11">
        <v>5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9" t="str">
        <f t="shared" si="6"/>
        <v>42505</v>
      </c>
      <c r="W137" s="11" t="s">
        <v>33</v>
      </c>
      <c r="X137" s="11"/>
      <c r="Y137" s="10"/>
      <c r="Z13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7" s="10"/>
      <c r="AB13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7" s="10"/>
      <c r="AD137" s="10"/>
      <c r="AE137" s="10">
        <f t="shared" si="7"/>
        <v>0</v>
      </c>
      <c r="AF137" s="10">
        <f t="shared" si="8"/>
        <v>0</v>
      </c>
      <c r="AG137" s="15" t="e">
        <f>Tableau23[[#This Row],[Teams]]/Tableau23[[#This Row],[Fields]]</f>
        <v>#DIV/0!</v>
      </c>
      <c r="AH137" s="13"/>
      <c r="AI137" s="13"/>
    </row>
    <row r="138" spans="1:35">
      <c r="A138" s="9">
        <v>42506</v>
      </c>
      <c r="B138" s="10" t="s">
        <v>36</v>
      </c>
      <c r="C138" s="11">
        <v>5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9" t="str">
        <f t="shared" si="6"/>
        <v>42506</v>
      </c>
      <c r="W138" s="11" t="s">
        <v>33</v>
      </c>
      <c r="X138" s="11"/>
      <c r="Y138" s="10"/>
      <c r="Z13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8" s="10"/>
      <c r="AB13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8" s="10"/>
      <c r="AD138" s="10"/>
      <c r="AE138" s="10">
        <f t="shared" si="7"/>
        <v>0</v>
      </c>
      <c r="AF138" s="10">
        <f t="shared" si="8"/>
        <v>0</v>
      </c>
      <c r="AG138" s="15" t="e">
        <f>Tableau23[[#This Row],[Teams]]/Tableau23[[#This Row],[Fields]]</f>
        <v>#DIV/0!</v>
      </c>
      <c r="AH138" s="13"/>
      <c r="AI138" s="13"/>
    </row>
    <row r="139" spans="1:35">
      <c r="A139" s="9">
        <v>42507</v>
      </c>
      <c r="B139" s="10" t="s">
        <v>42</v>
      </c>
      <c r="C139" s="11">
        <v>5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9" t="str">
        <f t="shared" si="6"/>
        <v>42507</v>
      </c>
      <c r="W139" s="11" t="s">
        <v>33</v>
      </c>
      <c r="X139" s="11"/>
      <c r="Y139" s="10"/>
      <c r="Z13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39" s="10"/>
      <c r="AB13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39" s="10"/>
      <c r="AD139" s="10"/>
      <c r="AE139" s="10">
        <f t="shared" si="7"/>
        <v>0</v>
      </c>
      <c r="AF139" s="10">
        <f t="shared" si="8"/>
        <v>0</v>
      </c>
      <c r="AG139" s="15" t="e">
        <f>Tableau23[[#This Row],[Teams]]/Tableau23[[#This Row],[Fields]]</f>
        <v>#DIV/0!</v>
      </c>
      <c r="AH139" s="13"/>
      <c r="AI139" s="13"/>
    </row>
    <row r="140" spans="1:35">
      <c r="A140" s="9">
        <v>42508</v>
      </c>
      <c r="B140" s="10" t="s">
        <v>44</v>
      </c>
      <c r="C140" s="11">
        <v>5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9" t="str">
        <f t="shared" si="6"/>
        <v>42508</v>
      </c>
      <c r="W140" s="11" t="s">
        <v>33</v>
      </c>
      <c r="X140" s="11"/>
      <c r="Y140" s="10"/>
      <c r="Z14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0" s="10"/>
      <c r="AB14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0" s="10"/>
      <c r="AD140" s="10"/>
      <c r="AE140" s="10">
        <f t="shared" si="7"/>
        <v>0</v>
      </c>
      <c r="AF140" s="10">
        <f t="shared" si="8"/>
        <v>0</v>
      </c>
      <c r="AG140" s="15" t="e">
        <f>Tableau23[[#This Row],[Teams]]/Tableau23[[#This Row],[Fields]]</f>
        <v>#DIV/0!</v>
      </c>
      <c r="AH140" s="13"/>
      <c r="AI140" s="13"/>
    </row>
    <row r="141" spans="1:35">
      <c r="A141" s="9">
        <v>42509</v>
      </c>
      <c r="B141" s="10" t="s">
        <v>46</v>
      </c>
      <c r="C141" s="11">
        <v>5</v>
      </c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9" t="str">
        <f t="shared" si="6"/>
        <v>42509</v>
      </c>
      <c r="W141" s="11" t="s">
        <v>33</v>
      </c>
      <c r="X141" s="11"/>
      <c r="Y141" s="10"/>
      <c r="Z14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1" s="10"/>
      <c r="AB14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1" s="10"/>
      <c r="AD141" s="10"/>
      <c r="AE141" s="10">
        <f t="shared" si="7"/>
        <v>0</v>
      </c>
      <c r="AF141" s="10">
        <f t="shared" si="8"/>
        <v>0</v>
      </c>
      <c r="AG141" s="15" t="e">
        <f>Tableau23[[#This Row],[Teams]]/Tableau23[[#This Row],[Fields]]</f>
        <v>#DIV/0!</v>
      </c>
      <c r="AH141" s="13"/>
      <c r="AI141" s="13"/>
    </row>
    <row r="142" spans="1:35">
      <c r="A142" s="9">
        <v>42510</v>
      </c>
      <c r="B142" s="10" t="s">
        <v>48</v>
      </c>
      <c r="C142" s="11">
        <v>5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9" t="str">
        <f t="shared" si="6"/>
        <v>42510</v>
      </c>
      <c r="W142" s="11" t="s">
        <v>33</v>
      </c>
      <c r="X142" s="11"/>
      <c r="Y142" s="10"/>
      <c r="Z14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2" s="10"/>
      <c r="AB14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2" s="10"/>
      <c r="AD142" s="10"/>
      <c r="AE142" s="10">
        <f t="shared" si="7"/>
        <v>0</v>
      </c>
      <c r="AF142" s="10">
        <f t="shared" si="8"/>
        <v>0</v>
      </c>
      <c r="AG142" s="15" t="e">
        <f>Tableau23[[#This Row],[Teams]]/Tableau23[[#This Row],[Fields]]</f>
        <v>#DIV/0!</v>
      </c>
      <c r="AH142" s="13"/>
      <c r="AI142" s="13"/>
    </row>
    <row r="143" spans="1:35">
      <c r="A143" s="9">
        <v>42511</v>
      </c>
      <c r="B143" s="10" t="s">
        <v>49</v>
      </c>
      <c r="C143" s="11">
        <v>5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9" t="str">
        <f t="shared" si="6"/>
        <v>42511</v>
      </c>
      <c r="W143" s="11" t="s">
        <v>33</v>
      </c>
      <c r="X143" s="11"/>
      <c r="Y143" s="10"/>
      <c r="Z14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3" s="10"/>
      <c r="AB14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3" s="10"/>
      <c r="AD143" s="10"/>
      <c r="AE143" s="10">
        <f t="shared" si="7"/>
        <v>0</v>
      </c>
      <c r="AF143" s="10">
        <f t="shared" si="8"/>
        <v>0</v>
      </c>
      <c r="AG143" s="15" t="e">
        <f>Tableau23[[#This Row],[Teams]]/Tableau23[[#This Row],[Fields]]</f>
        <v>#DIV/0!</v>
      </c>
      <c r="AH143" s="13"/>
      <c r="AI143" s="13"/>
    </row>
    <row r="144" spans="1:35">
      <c r="A144" s="9">
        <v>42512</v>
      </c>
      <c r="B144" s="10" t="s">
        <v>50</v>
      </c>
      <c r="C144" s="11">
        <v>5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9" t="str">
        <f t="shared" si="6"/>
        <v>42512</v>
      </c>
      <c r="W144" s="11" t="s">
        <v>33</v>
      </c>
      <c r="X144" s="11"/>
      <c r="Y144" s="10"/>
      <c r="Z14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4" s="10"/>
      <c r="AB14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4" s="10"/>
      <c r="AD144" s="10"/>
      <c r="AE144" s="10">
        <f t="shared" si="7"/>
        <v>0</v>
      </c>
      <c r="AF144" s="10">
        <f t="shared" si="8"/>
        <v>0</v>
      </c>
      <c r="AG144" s="15" t="e">
        <f>Tableau23[[#This Row],[Teams]]/Tableau23[[#This Row],[Fields]]</f>
        <v>#DIV/0!</v>
      </c>
      <c r="AH144" s="13"/>
      <c r="AI144" s="13"/>
    </row>
    <row r="145" spans="1:35">
      <c r="A145" s="9">
        <v>42513</v>
      </c>
      <c r="B145" s="10" t="s">
        <v>36</v>
      </c>
      <c r="C145" s="11">
        <v>5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9" t="str">
        <f t="shared" si="6"/>
        <v>42513</v>
      </c>
      <c r="W145" s="11" t="s">
        <v>33</v>
      </c>
      <c r="X145" s="11"/>
      <c r="Y145" s="10"/>
      <c r="Z14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5" s="10"/>
      <c r="AB14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5" s="10"/>
      <c r="AD145" s="10"/>
      <c r="AE145" s="10">
        <f t="shared" si="7"/>
        <v>0</v>
      </c>
      <c r="AF145" s="10">
        <f t="shared" si="8"/>
        <v>0</v>
      </c>
      <c r="AG145" s="15" t="e">
        <f>Tableau23[[#This Row],[Teams]]/Tableau23[[#This Row],[Fields]]</f>
        <v>#DIV/0!</v>
      </c>
      <c r="AH145" s="13"/>
      <c r="AI145" s="13"/>
    </row>
    <row r="146" spans="1:35">
      <c r="A146" s="9">
        <v>42514</v>
      </c>
      <c r="B146" s="10" t="s">
        <v>42</v>
      </c>
      <c r="C146" s="11">
        <v>5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9" t="str">
        <f t="shared" si="6"/>
        <v>42514</v>
      </c>
      <c r="W146" s="11" t="s">
        <v>33</v>
      </c>
      <c r="X146" s="11"/>
      <c r="Y146" s="10"/>
      <c r="Z14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6" s="10"/>
      <c r="AB14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6" s="10"/>
      <c r="AD146" s="10"/>
      <c r="AE146" s="10">
        <f t="shared" si="7"/>
        <v>0</v>
      </c>
      <c r="AF146" s="10">
        <f t="shared" si="8"/>
        <v>0</v>
      </c>
      <c r="AG146" s="15" t="e">
        <f>Tableau23[[#This Row],[Teams]]/Tableau23[[#This Row],[Fields]]</f>
        <v>#DIV/0!</v>
      </c>
      <c r="AH146" s="13"/>
      <c r="AI146" s="13"/>
    </row>
    <row r="147" spans="1:35">
      <c r="A147" s="9">
        <v>42515</v>
      </c>
      <c r="B147" s="10" t="s">
        <v>44</v>
      </c>
      <c r="C147" s="11">
        <v>5</v>
      </c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9" t="str">
        <f t="shared" si="6"/>
        <v>42515</v>
      </c>
      <c r="W147" s="11" t="s">
        <v>33</v>
      </c>
      <c r="X147" s="11"/>
      <c r="Y147" s="10"/>
      <c r="Z14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7" s="10"/>
      <c r="AB14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7" s="10"/>
      <c r="AD147" s="10"/>
      <c r="AE147" s="10">
        <f t="shared" si="7"/>
        <v>0</v>
      </c>
      <c r="AF147" s="10">
        <f t="shared" si="8"/>
        <v>0</v>
      </c>
      <c r="AG147" s="15" t="e">
        <f>Tableau23[[#This Row],[Teams]]/Tableau23[[#This Row],[Fields]]</f>
        <v>#DIV/0!</v>
      </c>
      <c r="AH147" s="13"/>
      <c r="AI147" s="13"/>
    </row>
    <row r="148" spans="1:35">
      <c r="A148" s="9">
        <v>42516</v>
      </c>
      <c r="B148" s="10" t="s">
        <v>46</v>
      </c>
      <c r="C148" s="11">
        <v>5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9" t="str">
        <f t="shared" si="6"/>
        <v>42516</v>
      </c>
      <c r="W148" s="11" t="s">
        <v>33</v>
      </c>
      <c r="X148" s="11"/>
      <c r="Y148" s="10"/>
      <c r="Z14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8" s="10"/>
      <c r="AB14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8" s="10"/>
      <c r="AD148" s="10"/>
      <c r="AE148" s="10">
        <f t="shared" si="7"/>
        <v>0</v>
      </c>
      <c r="AF148" s="10">
        <f t="shared" si="8"/>
        <v>0</v>
      </c>
      <c r="AG148" s="15" t="e">
        <f>Tableau23[[#This Row],[Teams]]/Tableau23[[#This Row],[Fields]]</f>
        <v>#DIV/0!</v>
      </c>
      <c r="AH148" s="13"/>
      <c r="AI148" s="13"/>
    </row>
    <row r="149" spans="1:35">
      <c r="A149" s="9">
        <v>42517</v>
      </c>
      <c r="B149" s="10" t="s">
        <v>48</v>
      </c>
      <c r="C149" s="11">
        <v>5</v>
      </c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9" t="str">
        <f t="shared" si="6"/>
        <v>42517</v>
      </c>
      <c r="W149" s="11" t="s">
        <v>33</v>
      </c>
      <c r="X149" s="11"/>
      <c r="Y149" s="10"/>
      <c r="Z14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49" s="10"/>
      <c r="AB14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49" s="10"/>
      <c r="AD149" s="10"/>
      <c r="AE149" s="10">
        <f t="shared" si="7"/>
        <v>0</v>
      </c>
      <c r="AF149" s="10">
        <f t="shared" si="8"/>
        <v>0</v>
      </c>
      <c r="AG149" s="15" t="e">
        <f>Tableau23[[#This Row],[Teams]]/Tableau23[[#This Row],[Fields]]</f>
        <v>#DIV/0!</v>
      </c>
      <c r="AH149" s="13"/>
      <c r="AI149" s="13"/>
    </row>
    <row r="150" spans="1:35">
      <c r="A150" s="9">
        <v>42518</v>
      </c>
      <c r="B150" s="10" t="s">
        <v>49</v>
      </c>
      <c r="C150" s="11">
        <v>5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9" t="str">
        <f t="shared" si="6"/>
        <v>42518</v>
      </c>
      <c r="W150" s="11" t="s">
        <v>33</v>
      </c>
      <c r="X150" s="11"/>
      <c r="Y150" s="10"/>
      <c r="Z15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0" s="10"/>
      <c r="AB15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0" s="10"/>
      <c r="AD150" s="10"/>
      <c r="AE150" s="10">
        <f t="shared" si="7"/>
        <v>0</v>
      </c>
      <c r="AF150" s="10">
        <f t="shared" si="8"/>
        <v>0</v>
      </c>
      <c r="AG150" s="15" t="e">
        <f>Tableau23[[#This Row],[Teams]]/Tableau23[[#This Row],[Fields]]</f>
        <v>#DIV/0!</v>
      </c>
      <c r="AH150" s="13"/>
      <c r="AI150" s="13"/>
    </row>
    <row r="151" spans="1:35">
      <c r="A151" s="9">
        <v>42519</v>
      </c>
      <c r="B151" s="10" t="s">
        <v>50</v>
      </c>
      <c r="C151" s="11">
        <v>5</v>
      </c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9" t="str">
        <f t="shared" si="6"/>
        <v>42519</v>
      </c>
      <c r="W151" s="11" t="s">
        <v>33</v>
      </c>
      <c r="X151" s="11"/>
      <c r="Y151" s="10"/>
      <c r="Z15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1" s="10"/>
      <c r="AB15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1" s="10"/>
      <c r="AD151" s="10"/>
      <c r="AE151" s="10">
        <f t="shared" si="7"/>
        <v>0</v>
      </c>
      <c r="AF151" s="10">
        <f t="shared" si="8"/>
        <v>0</v>
      </c>
      <c r="AG151" s="15" t="e">
        <f>Tableau23[[#This Row],[Teams]]/Tableau23[[#This Row],[Fields]]</f>
        <v>#DIV/0!</v>
      </c>
      <c r="AH151" s="13"/>
      <c r="AI151" s="13"/>
    </row>
    <row r="152" spans="1:35">
      <c r="A152" s="9">
        <v>42520</v>
      </c>
      <c r="B152" s="10" t="s">
        <v>36</v>
      </c>
      <c r="C152" s="11">
        <v>5</v>
      </c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9" t="str">
        <f t="shared" si="6"/>
        <v>42520</v>
      </c>
      <c r="W152" s="11" t="s">
        <v>33</v>
      </c>
      <c r="X152" s="11"/>
      <c r="Y152" s="10"/>
      <c r="Z15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2" s="10"/>
      <c r="AB15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2" s="10"/>
      <c r="AD152" s="10"/>
      <c r="AE152" s="10">
        <f t="shared" si="7"/>
        <v>0</v>
      </c>
      <c r="AF152" s="10">
        <f t="shared" si="8"/>
        <v>0</v>
      </c>
      <c r="AG152" s="15" t="e">
        <f>Tableau23[[#This Row],[Teams]]/Tableau23[[#This Row],[Fields]]</f>
        <v>#DIV/0!</v>
      </c>
      <c r="AH152" s="13"/>
      <c r="AI152" s="13"/>
    </row>
    <row r="153" spans="1:35">
      <c r="A153" s="9">
        <v>42521</v>
      </c>
      <c r="B153" s="10" t="s">
        <v>42</v>
      </c>
      <c r="C153" s="11">
        <v>5</v>
      </c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9" t="str">
        <f t="shared" si="6"/>
        <v>42521</v>
      </c>
      <c r="W153" s="11" t="s">
        <v>33</v>
      </c>
      <c r="X153" s="11"/>
      <c r="Y153" s="10"/>
      <c r="Z15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3" s="10"/>
      <c r="AB15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3" s="10"/>
      <c r="AD153" s="10"/>
      <c r="AE153" s="10">
        <f t="shared" si="7"/>
        <v>0</v>
      </c>
      <c r="AF153" s="10">
        <f t="shared" si="8"/>
        <v>0</v>
      </c>
      <c r="AG153" s="15" t="e">
        <f>Tableau23[[#This Row],[Teams]]/Tableau23[[#This Row],[Fields]]</f>
        <v>#DIV/0!</v>
      </c>
      <c r="AH153" s="13"/>
      <c r="AI153" s="13"/>
    </row>
    <row r="154" spans="1:35">
      <c r="A154" s="9">
        <v>42522</v>
      </c>
      <c r="B154" s="10" t="s">
        <v>44</v>
      </c>
      <c r="C154" s="11">
        <v>6</v>
      </c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9" t="str">
        <f t="shared" si="6"/>
        <v>42522</v>
      </c>
      <c r="W154" s="11" t="s">
        <v>33</v>
      </c>
      <c r="X154" s="11"/>
      <c r="Y154" s="10"/>
      <c r="Z15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4" s="10"/>
      <c r="AB15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4" s="10"/>
      <c r="AD154" s="10"/>
      <c r="AE154" s="10">
        <f t="shared" si="7"/>
        <v>0</v>
      </c>
      <c r="AF154" s="10">
        <f t="shared" si="8"/>
        <v>0</v>
      </c>
      <c r="AG154" s="15" t="e">
        <f>Tableau23[[#This Row],[Teams]]/Tableau23[[#This Row],[Fields]]</f>
        <v>#DIV/0!</v>
      </c>
      <c r="AH154" s="13"/>
      <c r="AI154" s="13"/>
    </row>
    <row r="155" spans="1:35">
      <c r="A155" s="9">
        <v>42523</v>
      </c>
      <c r="B155" s="10" t="s">
        <v>46</v>
      </c>
      <c r="C155" s="11">
        <v>6</v>
      </c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9" t="str">
        <f t="shared" si="6"/>
        <v>42523</v>
      </c>
      <c r="W155" s="11" t="s">
        <v>33</v>
      </c>
      <c r="X155" s="11"/>
      <c r="Y155" s="10"/>
      <c r="Z15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5" s="10"/>
      <c r="AB15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5" s="10"/>
      <c r="AD155" s="10"/>
      <c r="AE155" s="10">
        <f t="shared" si="7"/>
        <v>0</v>
      </c>
      <c r="AF155" s="10">
        <f t="shared" si="8"/>
        <v>0</v>
      </c>
      <c r="AG155" s="15" t="e">
        <f>Tableau23[[#This Row],[Teams]]/Tableau23[[#This Row],[Fields]]</f>
        <v>#DIV/0!</v>
      </c>
      <c r="AH155" s="13"/>
      <c r="AI155" s="13"/>
    </row>
    <row r="156" spans="1:35">
      <c r="A156" s="9">
        <v>42524</v>
      </c>
      <c r="B156" s="10" t="s">
        <v>48</v>
      </c>
      <c r="C156" s="11">
        <v>6</v>
      </c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9" t="str">
        <f t="shared" si="6"/>
        <v>42524</v>
      </c>
      <c r="W156" s="11" t="s">
        <v>33</v>
      </c>
      <c r="X156" s="11"/>
      <c r="Y156" s="10"/>
      <c r="Z15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6" s="10"/>
      <c r="AB15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6" s="10"/>
      <c r="AD156" s="10"/>
      <c r="AE156" s="10">
        <f t="shared" si="7"/>
        <v>0</v>
      </c>
      <c r="AF156" s="10">
        <f t="shared" si="8"/>
        <v>0</v>
      </c>
      <c r="AG156" s="15" t="e">
        <f>Tableau23[[#This Row],[Teams]]/Tableau23[[#This Row],[Fields]]</f>
        <v>#DIV/0!</v>
      </c>
      <c r="AH156" s="13"/>
      <c r="AI156" s="13"/>
    </row>
    <row r="157" spans="1:35">
      <c r="A157" s="9">
        <v>42525</v>
      </c>
      <c r="B157" s="10" t="s">
        <v>49</v>
      </c>
      <c r="C157" s="11">
        <v>6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9" t="str">
        <f t="shared" si="6"/>
        <v>42525</v>
      </c>
      <c r="W157" s="11" t="s">
        <v>33</v>
      </c>
      <c r="X157" s="11"/>
      <c r="Y157" s="10"/>
      <c r="Z15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7" s="10"/>
      <c r="AB15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7" s="10"/>
      <c r="AD157" s="10"/>
      <c r="AE157" s="10">
        <f t="shared" si="7"/>
        <v>0</v>
      </c>
      <c r="AF157" s="10">
        <f t="shared" si="8"/>
        <v>0</v>
      </c>
      <c r="AG157" s="15" t="e">
        <f>Tableau23[[#This Row],[Teams]]/Tableau23[[#This Row],[Fields]]</f>
        <v>#DIV/0!</v>
      </c>
      <c r="AH157" s="13"/>
      <c r="AI157" s="13"/>
    </row>
    <row r="158" spans="1:35">
      <c r="A158" s="9">
        <v>42526</v>
      </c>
      <c r="B158" s="10" t="s">
        <v>50</v>
      </c>
      <c r="C158" s="11">
        <v>6</v>
      </c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9" t="str">
        <f t="shared" si="6"/>
        <v>42526</v>
      </c>
      <c r="W158" s="11" t="s">
        <v>33</v>
      </c>
      <c r="X158" s="11"/>
      <c r="Y158" s="10"/>
      <c r="Z15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8" s="10"/>
      <c r="AB15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8" s="10"/>
      <c r="AD158" s="10"/>
      <c r="AE158" s="10">
        <f t="shared" si="7"/>
        <v>0</v>
      </c>
      <c r="AF158" s="10">
        <f t="shared" si="8"/>
        <v>0</v>
      </c>
      <c r="AG158" s="15" t="e">
        <f>Tableau23[[#This Row],[Teams]]/Tableau23[[#This Row],[Fields]]</f>
        <v>#DIV/0!</v>
      </c>
      <c r="AH158" s="13"/>
      <c r="AI158" s="13"/>
    </row>
    <row r="159" spans="1:35">
      <c r="A159" s="9">
        <v>42527</v>
      </c>
      <c r="B159" s="10" t="s">
        <v>36</v>
      </c>
      <c r="C159" s="11">
        <v>6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9" t="str">
        <f t="shared" si="6"/>
        <v>42527</v>
      </c>
      <c r="W159" s="11" t="s">
        <v>33</v>
      </c>
      <c r="X159" s="11"/>
      <c r="Y159" s="10"/>
      <c r="Z15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59" s="10"/>
      <c r="AB15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59" s="10"/>
      <c r="AD159" s="10"/>
      <c r="AE159" s="10">
        <f t="shared" si="7"/>
        <v>0</v>
      </c>
      <c r="AF159" s="10">
        <f t="shared" si="8"/>
        <v>0</v>
      </c>
      <c r="AG159" s="15" t="e">
        <f>Tableau23[[#This Row],[Teams]]/Tableau23[[#This Row],[Fields]]</f>
        <v>#DIV/0!</v>
      </c>
      <c r="AH159" s="13"/>
      <c r="AI159" s="13"/>
    </row>
    <row r="160" spans="1:35">
      <c r="A160" s="9">
        <v>42528</v>
      </c>
      <c r="B160" s="10" t="s">
        <v>42</v>
      </c>
      <c r="C160" s="11">
        <v>6</v>
      </c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9" t="str">
        <f t="shared" si="6"/>
        <v>42528</v>
      </c>
      <c r="W160" s="11" t="s">
        <v>33</v>
      </c>
      <c r="X160" s="11"/>
      <c r="Y160" s="10"/>
      <c r="Z16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0" s="10"/>
      <c r="AB16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0" s="10"/>
      <c r="AD160" s="10"/>
      <c r="AE160" s="10">
        <f t="shared" si="7"/>
        <v>0</v>
      </c>
      <c r="AF160" s="10">
        <f t="shared" si="8"/>
        <v>0</v>
      </c>
      <c r="AG160" s="15" t="e">
        <f>Tableau23[[#This Row],[Teams]]/Tableau23[[#This Row],[Fields]]</f>
        <v>#DIV/0!</v>
      </c>
      <c r="AH160" s="13"/>
      <c r="AI160" s="13"/>
    </row>
    <row r="161" spans="1:35">
      <c r="A161" s="9">
        <v>42529</v>
      </c>
      <c r="B161" s="10" t="s">
        <v>44</v>
      </c>
      <c r="C161" s="11">
        <v>6</v>
      </c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9" t="str">
        <f t="shared" si="6"/>
        <v>42529</v>
      </c>
      <c r="W161" s="11" t="s">
        <v>33</v>
      </c>
      <c r="X161" s="11"/>
      <c r="Y161" s="10"/>
      <c r="Z16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1" s="10"/>
      <c r="AB16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1" s="10"/>
      <c r="AD161" s="10"/>
      <c r="AE161" s="10">
        <f t="shared" si="7"/>
        <v>0</v>
      </c>
      <c r="AF161" s="10">
        <f t="shared" si="8"/>
        <v>0</v>
      </c>
      <c r="AG161" s="15" t="e">
        <f>Tableau23[[#This Row],[Teams]]/Tableau23[[#This Row],[Fields]]</f>
        <v>#DIV/0!</v>
      </c>
      <c r="AH161" s="13"/>
      <c r="AI161" s="13"/>
    </row>
    <row r="162" spans="1:35">
      <c r="A162" s="9">
        <v>42530</v>
      </c>
      <c r="B162" s="10" t="s">
        <v>46</v>
      </c>
      <c r="C162" s="11">
        <v>6</v>
      </c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9" t="str">
        <f t="shared" si="6"/>
        <v>42530</v>
      </c>
      <c r="W162" s="11" t="s">
        <v>33</v>
      </c>
      <c r="X162" s="11"/>
      <c r="Y162" s="10"/>
      <c r="Z16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2" s="10"/>
      <c r="AB16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2" s="10"/>
      <c r="AD162" s="10"/>
      <c r="AE162" s="10">
        <f t="shared" si="7"/>
        <v>0</v>
      </c>
      <c r="AF162" s="10">
        <f t="shared" si="8"/>
        <v>0</v>
      </c>
      <c r="AG162" s="15" t="e">
        <f>Tableau23[[#This Row],[Teams]]/Tableau23[[#This Row],[Fields]]</f>
        <v>#DIV/0!</v>
      </c>
      <c r="AH162" s="13"/>
      <c r="AI162" s="13"/>
    </row>
    <row r="163" spans="1:35">
      <c r="A163" s="9">
        <v>42531</v>
      </c>
      <c r="B163" s="10" t="s">
        <v>48</v>
      </c>
      <c r="C163" s="11">
        <v>6</v>
      </c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9" t="str">
        <f t="shared" si="6"/>
        <v>42531</v>
      </c>
      <c r="W163" s="11" t="s">
        <v>33</v>
      </c>
      <c r="X163" s="11"/>
      <c r="Y163" s="10"/>
      <c r="Z16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3" s="10"/>
      <c r="AB16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3" s="10"/>
      <c r="AD163" s="10"/>
      <c r="AE163" s="10">
        <f t="shared" si="7"/>
        <v>0</v>
      </c>
      <c r="AF163" s="10">
        <f t="shared" si="8"/>
        <v>0</v>
      </c>
      <c r="AG163" s="15" t="e">
        <f>Tableau23[[#This Row],[Teams]]/Tableau23[[#This Row],[Fields]]</f>
        <v>#DIV/0!</v>
      </c>
      <c r="AH163" s="13"/>
      <c r="AI163" s="13"/>
    </row>
    <row r="164" spans="1:35">
      <c r="A164" s="9">
        <v>42532</v>
      </c>
      <c r="B164" s="10" t="s">
        <v>49</v>
      </c>
      <c r="C164" s="11">
        <v>6</v>
      </c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9" t="str">
        <f t="shared" si="6"/>
        <v>42532</v>
      </c>
      <c r="W164" s="11" t="s">
        <v>33</v>
      </c>
      <c r="X164" s="11"/>
      <c r="Y164" s="10"/>
      <c r="Z16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4" s="10"/>
      <c r="AB16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4" s="10"/>
      <c r="AD164" s="10"/>
      <c r="AE164" s="10">
        <f t="shared" si="7"/>
        <v>0</v>
      </c>
      <c r="AF164" s="10">
        <f t="shared" si="8"/>
        <v>0</v>
      </c>
      <c r="AG164" s="15" t="e">
        <f>Tableau23[[#This Row],[Teams]]/Tableau23[[#This Row],[Fields]]</f>
        <v>#DIV/0!</v>
      </c>
      <c r="AH164" s="13"/>
      <c r="AI164" s="13"/>
    </row>
    <row r="165" spans="1:35">
      <c r="A165" s="9">
        <v>42533</v>
      </c>
      <c r="B165" s="10" t="s">
        <v>50</v>
      </c>
      <c r="C165" s="11">
        <v>6</v>
      </c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9" t="str">
        <f t="shared" si="6"/>
        <v>42533</v>
      </c>
      <c r="W165" s="11" t="s">
        <v>33</v>
      </c>
      <c r="X165" s="11"/>
      <c r="Y165" s="10"/>
      <c r="Z16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5" s="10"/>
      <c r="AB16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5" s="10"/>
      <c r="AD165" s="10"/>
      <c r="AE165" s="10">
        <f t="shared" si="7"/>
        <v>0</v>
      </c>
      <c r="AF165" s="10">
        <f t="shared" si="8"/>
        <v>0</v>
      </c>
      <c r="AG165" s="15" t="e">
        <f>Tableau23[[#This Row],[Teams]]/Tableau23[[#This Row],[Fields]]</f>
        <v>#DIV/0!</v>
      </c>
      <c r="AH165" s="13"/>
      <c r="AI165" s="13"/>
    </row>
    <row r="166" spans="1:35">
      <c r="A166" s="9">
        <v>42534</v>
      </c>
      <c r="B166" s="10" t="s">
        <v>36</v>
      </c>
      <c r="C166" s="11">
        <v>6</v>
      </c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9" t="str">
        <f t="shared" si="6"/>
        <v>42534</v>
      </c>
      <c r="W166" s="11" t="s">
        <v>33</v>
      </c>
      <c r="X166" s="11"/>
      <c r="Y166" s="10"/>
      <c r="Z16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6" s="10"/>
      <c r="AB16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6" s="10"/>
      <c r="AD166" s="10"/>
      <c r="AE166" s="10">
        <f t="shared" si="7"/>
        <v>0</v>
      </c>
      <c r="AF166" s="10">
        <f t="shared" si="8"/>
        <v>0</v>
      </c>
      <c r="AG166" s="15" t="e">
        <f>Tableau23[[#This Row],[Teams]]/Tableau23[[#This Row],[Fields]]</f>
        <v>#DIV/0!</v>
      </c>
      <c r="AH166" s="13"/>
      <c r="AI166" s="13"/>
    </row>
    <row r="167" spans="1:35">
      <c r="A167" s="9">
        <v>42535</v>
      </c>
      <c r="B167" s="10" t="s">
        <v>42</v>
      </c>
      <c r="C167" s="11">
        <v>6</v>
      </c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9" t="str">
        <f t="shared" si="6"/>
        <v>42535</v>
      </c>
      <c r="W167" s="11" t="s">
        <v>33</v>
      </c>
      <c r="X167" s="11"/>
      <c r="Y167" s="10"/>
      <c r="Z16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7" s="10"/>
      <c r="AB16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7" s="10"/>
      <c r="AD167" s="10"/>
      <c r="AE167" s="10">
        <f t="shared" si="7"/>
        <v>0</v>
      </c>
      <c r="AF167" s="10">
        <f t="shared" si="8"/>
        <v>0</v>
      </c>
      <c r="AG167" s="15" t="e">
        <f>Tableau23[[#This Row],[Teams]]/Tableau23[[#This Row],[Fields]]</f>
        <v>#DIV/0!</v>
      </c>
      <c r="AH167" s="13"/>
      <c r="AI167" s="13"/>
    </row>
    <row r="168" spans="1:35">
      <c r="A168" s="9">
        <v>42536</v>
      </c>
      <c r="B168" s="10" t="s">
        <v>44</v>
      </c>
      <c r="C168" s="11">
        <v>6</v>
      </c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9" t="str">
        <f t="shared" si="6"/>
        <v>42536</v>
      </c>
      <c r="W168" s="11" t="s">
        <v>33</v>
      </c>
      <c r="X168" s="11"/>
      <c r="Y168" s="10"/>
      <c r="Z16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8" s="10"/>
      <c r="AB16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8" s="10"/>
      <c r="AD168" s="10"/>
      <c r="AE168" s="10">
        <f t="shared" si="7"/>
        <v>0</v>
      </c>
      <c r="AF168" s="10">
        <f t="shared" si="8"/>
        <v>0</v>
      </c>
      <c r="AG168" s="15" t="e">
        <f>Tableau23[[#This Row],[Teams]]/Tableau23[[#This Row],[Fields]]</f>
        <v>#DIV/0!</v>
      </c>
      <c r="AH168" s="13"/>
      <c r="AI168" s="13"/>
    </row>
    <row r="169" spans="1:35">
      <c r="A169" s="9">
        <v>42537</v>
      </c>
      <c r="B169" s="10" t="s">
        <v>46</v>
      </c>
      <c r="C169" s="11">
        <v>6</v>
      </c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9" t="str">
        <f t="shared" si="6"/>
        <v>42537</v>
      </c>
      <c r="W169" s="11" t="s">
        <v>33</v>
      </c>
      <c r="X169" s="11"/>
      <c r="Y169" s="10"/>
      <c r="Z16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69" s="10"/>
      <c r="AB16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69" s="10"/>
      <c r="AD169" s="10"/>
      <c r="AE169" s="10">
        <f t="shared" si="7"/>
        <v>0</v>
      </c>
      <c r="AF169" s="10">
        <f t="shared" si="8"/>
        <v>0</v>
      </c>
      <c r="AG169" s="15" t="e">
        <f>Tableau23[[#This Row],[Teams]]/Tableau23[[#This Row],[Fields]]</f>
        <v>#DIV/0!</v>
      </c>
      <c r="AH169" s="13"/>
      <c r="AI169" s="13"/>
    </row>
    <row r="170" spans="1:35">
      <c r="A170" s="9">
        <v>42538</v>
      </c>
      <c r="B170" s="10" t="s">
        <v>48</v>
      </c>
      <c r="C170" s="11">
        <v>6</v>
      </c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9" t="str">
        <f t="shared" si="6"/>
        <v>42538</v>
      </c>
      <c r="W170" s="11" t="s">
        <v>33</v>
      </c>
      <c r="X170" s="11"/>
      <c r="Y170" s="10"/>
      <c r="Z17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0" s="10"/>
      <c r="AB17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0" s="10"/>
      <c r="AD170" s="10"/>
      <c r="AE170" s="10">
        <f t="shared" si="7"/>
        <v>0</v>
      </c>
      <c r="AF170" s="10">
        <f t="shared" si="8"/>
        <v>0</v>
      </c>
      <c r="AG170" s="15" t="e">
        <f>Tableau23[[#This Row],[Teams]]/Tableau23[[#This Row],[Fields]]</f>
        <v>#DIV/0!</v>
      </c>
      <c r="AH170" s="13"/>
      <c r="AI170" s="13"/>
    </row>
    <row r="171" spans="1:35">
      <c r="A171" s="9">
        <v>42539</v>
      </c>
      <c r="B171" s="10" t="s">
        <v>49</v>
      </c>
      <c r="C171" s="11">
        <v>6</v>
      </c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9" t="str">
        <f t="shared" si="6"/>
        <v>42539</v>
      </c>
      <c r="W171" s="11" t="s">
        <v>33</v>
      </c>
      <c r="X171" s="11"/>
      <c r="Y171" s="10"/>
      <c r="Z17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1" s="10"/>
      <c r="AB17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1" s="10"/>
      <c r="AD171" s="10"/>
      <c r="AE171" s="10">
        <f t="shared" si="7"/>
        <v>0</v>
      </c>
      <c r="AF171" s="10">
        <f t="shared" si="8"/>
        <v>0</v>
      </c>
      <c r="AG171" s="15" t="e">
        <f>Tableau23[[#This Row],[Teams]]/Tableau23[[#This Row],[Fields]]</f>
        <v>#DIV/0!</v>
      </c>
      <c r="AH171" s="13"/>
      <c r="AI171" s="13"/>
    </row>
    <row r="172" spans="1:35">
      <c r="A172" s="9">
        <v>42540</v>
      </c>
      <c r="B172" s="10" t="s">
        <v>50</v>
      </c>
      <c r="C172" s="11">
        <v>6</v>
      </c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9" t="str">
        <f t="shared" si="6"/>
        <v>42540</v>
      </c>
      <c r="W172" s="11" t="s">
        <v>33</v>
      </c>
      <c r="X172" s="11"/>
      <c r="Y172" s="10"/>
      <c r="Z17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2" s="10"/>
      <c r="AB17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2" s="10"/>
      <c r="AD172" s="10"/>
      <c r="AE172" s="10">
        <f t="shared" si="7"/>
        <v>0</v>
      </c>
      <c r="AF172" s="10">
        <f t="shared" si="8"/>
        <v>0</v>
      </c>
      <c r="AG172" s="15" t="e">
        <f>Tableau23[[#This Row],[Teams]]/Tableau23[[#This Row],[Fields]]</f>
        <v>#DIV/0!</v>
      </c>
      <c r="AH172" s="13"/>
      <c r="AI172" s="13"/>
    </row>
    <row r="173" spans="1:35">
      <c r="A173" s="9">
        <v>42541</v>
      </c>
      <c r="B173" s="10" t="s">
        <v>36</v>
      </c>
      <c r="C173" s="11">
        <v>6</v>
      </c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9" t="str">
        <f t="shared" si="6"/>
        <v>42541</v>
      </c>
      <c r="W173" s="11" t="s">
        <v>33</v>
      </c>
      <c r="X173" s="11"/>
      <c r="Y173" s="10"/>
      <c r="Z17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3" s="10"/>
      <c r="AB17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3" s="10"/>
      <c r="AD173" s="10"/>
      <c r="AE173" s="10">
        <f t="shared" si="7"/>
        <v>0</v>
      </c>
      <c r="AF173" s="10">
        <f t="shared" si="8"/>
        <v>0</v>
      </c>
      <c r="AG173" s="15" t="e">
        <f>Tableau23[[#This Row],[Teams]]/Tableau23[[#This Row],[Fields]]</f>
        <v>#DIV/0!</v>
      </c>
      <c r="AH173" s="13"/>
      <c r="AI173" s="13"/>
    </row>
    <row r="174" spans="1:35">
      <c r="A174" s="9">
        <v>42542</v>
      </c>
      <c r="B174" s="10" t="s">
        <v>42</v>
      </c>
      <c r="C174" s="11">
        <v>6</v>
      </c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9" t="str">
        <f t="shared" si="6"/>
        <v>42542</v>
      </c>
      <c r="W174" s="11" t="s">
        <v>33</v>
      </c>
      <c r="X174" s="11"/>
      <c r="Y174" s="10"/>
      <c r="Z17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4" s="10"/>
      <c r="AB17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4" s="10"/>
      <c r="AD174" s="10"/>
      <c r="AE174" s="10">
        <f t="shared" si="7"/>
        <v>0</v>
      </c>
      <c r="AF174" s="10">
        <f t="shared" si="8"/>
        <v>0</v>
      </c>
      <c r="AG174" s="15" t="e">
        <f>Tableau23[[#This Row],[Teams]]/Tableau23[[#This Row],[Fields]]</f>
        <v>#DIV/0!</v>
      </c>
      <c r="AH174" s="13"/>
      <c r="AI174" s="13"/>
    </row>
    <row r="175" spans="1:35">
      <c r="A175" s="9">
        <v>42543</v>
      </c>
      <c r="B175" s="10" t="s">
        <v>44</v>
      </c>
      <c r="C175" s="11">
        <v>6</v>
      </c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9" t="str">
        <f t="shared" si="6"/>
        <v>42543</v>
      </c>
      <c r="W175" s="11" t="s">
        <v>33</v>
      </c>
      <c r="X175" s="11"/>
      <c r="Y175" s="10"/>
      <c r="Z17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5" s="10"/>
      <c r="AB17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5" s="10"/>
      <c r="AD175" s="10"/>
      <c r="AE175" s="10">
        <f t="shared" si="7"/>
        <v>0</v>
      </c>
      <c r="AF175" s="10">
        <f t="shared" si="8"/>
        <v>0</v>
      </c>
      <c r="AG175" s="15" t="e">
        <f>Tableau23[[#This Row],[Teams]]/Tableau23[[#This Row],[Fields]]</f>
        <v>#DIV/0!</v>
      </c>
      <c r="AH175" s="13"/>
      <c r="AI175" s="13"/>
    </row>
    <row r="176" spans="1:35">
      <c r="A176" s="9">
        <v>42544</v>
      </c>
      <c r="B176" s="10" t="s">
        <v>46</v>
      </c>
      <c r="C176" s="11">
        <v>6</v>
      </c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9" t="str">
        <f t="shared" si="6"/>
        <v>42544</v>
      </c>
      <c r="W176" s="11" t="s">
        <v>33</v>
      </c>
      <c r="X176" s="11"/>
      <c r="Y176" s="10"/>
      <c r="Z17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6" s="10"/>
      <c r="AB17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6" s="10"/>
      <c r="AD176" s="10"/>
      <c r="AE176" s="10">
        <f t="shared" si="7"/>
        <v>0</v>
      </c>
      <c r="AF176" s="10">
        <f t="shared" si="8"/>
        <v>0</v>
      </c>
      <c r="AG176" s="15" t="e">
        <f>Tableau23[[#This Row],[Teams]]/Tableau23[[#This Row],[Fields]]</f>
        <v>#DIV/0!</v>
      </c>
      <c r="AH176" s="13"/>
      <c r="AI176" s="13"/>
    </row>
    <row r="177" spans="1:35">
      <c r="A177" s="9">
        <v>42545</v>
      </c>
      <c r="B177" s="10" t="s">
        <v>48</v>
      </c>
      <c r="C177" s="11">
        <v>6</v>
      </c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9" t="str">
        <f t="shared" si="6"/>
        <v>42545</v>
      </c>
      <c r="W177" s="11" t="s">
        <v>33</v>
      </c>
      <c r="X177" s="11"/>
      <c r="Y177" s="10"/>
      <c r="Z17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7" s="10"/>
      <c r="AB17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7" s="10"/>
      <c r="AD177" s="10"/>
      <c r="AE177" s="10">
        <f t="shared" si="7"/>
        <v>0</v>
      </c>
      <c r="AF177" s="10">
        <f t="shared" si="8"/>
        <v>0</v>
      </c>
      <c r="AG177" s="15" t="e">
        <f>Tableau23[[#This Row],[Teams]]/Tableau23[[#This Row],[Fields]]</f>
        <v>#DIV/0!</v>
      </c>
      <c r="AH177" s="13"/>
      <c r="AI177" s="13"/>
    </row>
    <row r="178" spans="1:35">
      <c r="A178" s="9">
        <v>42546</v>
      </c>
      <c r="B178" s="10" t="s">
        <v>49</v>
      </c>
      <c r="C178" s="11">
        <v>6</v>
      </c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9" t="str">
        <f t="shared" si="6"/>
        <v>42546</v>
      </c>
      <c r="W178" s="11" t="s">
        <v>33</v>
      </c>
      <c r="X178" s="11"/>
      <c r="Y178" s="10"/>
      <c r="Z17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8" s="10"/>
      <c r="AB17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8" s="10"/>
      <c r="AD178" s="10"/>
      <c r="AE178" s="10">
        <f t="shared" si="7"/>
        <v>0</v>
      </c>
      <c r="AF178" s="10">
        <f t="shared" si="8"/>
        <v>0</v>
      </c>
      <c r="AG178" s="15" t="e">
        <f>Tableau23[[#This Row],[Teams]]/Tableau23[[#This Row],[Fields]]</f>
        <v>#DIV/0!</v>
      </c>
      <c r="AH178" s="13"/>
      <c r="AI178" s="13"/>
    </row>
    <row r="179" spans="1:35">
      <c r="A179" s="9">
        <v>42547</v>
      </c>
      <c r="B179" s="10" t="s">
        <v>50</v>
      </c>
      <c r="C179" s="11">
        <v>6</v>
      </c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9" t="str">
        <f t="shared" si="6"/>
        <v>42547</v>
      </c>
      <c r="W179" s="11" t="s">
        <v>33</v>
      </c>
      <c r="X179" s="11"/>
      <c r="Y179" s="10"/>
      <c r="Z17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79" s="10"/>
      <c r="AB17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79" s="10"/>
      <c r="AD179" s="10"/>
      <c r="AE179" s="10">
        <f t="shared" si="7"/>
        <v>0</v>
      </c>
      <c r="AF179" s="10">
        <f t="shared" si="8"/>
        <v>0</v>
      </c>
      <c r="AG179" s="15" t="e">
        <f>Tableau23[[#This Row],[Teams]]/Tableau23[[#This Row],[Fields]]</f>
        <v>#DIV/0!</v>
      </c>
      <c r="AH179" s="13"/>
      <c r="AI179" s="13"/>
    </row>
    <row r="180" spans="1:35">
      <c r="A180" s="9">
        <v>42548</v>
      </c>
      <c r="B180" s="10" t="s">
        <v>36</v>
      </c>
      <c r="C180" s="11">
        <v>6</v>
      </c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9" t="str">
        <f t="shared" si="6"/>
        <v>42548</v>
      </c>
      <c r="W180" s="11" t="s">
        <v>33</v>
      </c>
      <c r="X180" s="11"/>
      <c r="Y180" s="10"/>
      <c r="Z18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0" s="10"/>
      <c r="AB18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0" s="10"/>
      <c r="AD180" s="10"/>
      <c r="AE180" s="10">
        <f t="shared" si="7"/>
        <v>0</v>
      </c>
      <c r="AF180" s="10">
        <f t="shared" si="8"/>
        <v>0</v>
      </c>
      <c r="AG180" s="15" t="e">
        <f>Tableau23[[#This Row],[Teams]]/Tableau23[[#This Row],[Fields]]</f>
        <v>#DIV/0!</v>
      </c>
      <c r="AH180" s="13"/>
      <c r="AI180" s="13"/>
    </row>
    <row r="181" spans="1:35">
      <c r="A181" s="9">
        <v>42549</v>
      </c>
      <c r="B181" s="10" t="s">
        <v>42</v>
      </c>
      <c r="C181" s="11">
        <v>6</v>
      </c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9" t="str">
        <f t="shared" si="6"/>
        <v>42549</v>
      </c>
      <c r="W181" s="11" t="s">
        <v>33</v>
      </c>
      <c r="X181" s="11"/>
      <c r="Y181" s="10"/>
      <c r="Z18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1" s="10"/>
      <c r="AB18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1" s="10"/>
      <c r="AD181" s="10"/>
      <c r="AE181" s="10">
        <f t="shared" si="7"/>
        <v>0</v>
      </c>
      <c r="AF181" s="10">
        <f t="shared" si="8"/>
        <v>0</v>
      </c>
      <c r="AG181" s="15" t="e">
        <f>Tableau23[[#This Row],[Teams]]/Tableau23[[#This Row],[Fields]]</f>
        <v>#DIV/0!</v>
      </c>
      <c r="AH181" s="13"/>
      <c r="AI181" s="13"/>
    </row>
    <row r="182" spans="1:35">
      <c r="A182" s="9">
        <v>42550</v>
      </c>
      <c r="B182" s="10" t="s">
        <v>44</v>
      </c>
      <c r="C182" s="11">
        <v>6</v>
      </c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9" t="str">
        <f t="shared" si="6"/>
        <v>42550</v>
      </c>
      <c r="W182" s="11" t="s">
        <v>33</v>
      </c>
      <c r="X182" s="11"/>
      <c r="Y182" s="10"/>
      <c r="Z18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2" s="10"/>
      <c r="AB18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2" s="10"/>
      <c r="AD182" s="10"/>
      <c r="AE182" s="10">
        <f t="shared" si="7"/>
        <v>0</v>
      </c>
      <c r="AF182" s="10">
        <f t="shared" si="8"/>
        <v>0</v>
      </c>
      <c r="AG182" s="15" t="e">
        <f>Tableau23[[#This Row],[Teams]]/Tableau23[[#This Row],[Fields]]</f>
        <v>#DIV/0!</v>
      </c>
      <c r="AH182" s="13"/>
      <c r="AI182" s="13"/>
    </row>
    <row r="183" spans="1:35">
      <c r="A183" s="9">
        <v>42551</v>
      </c>
      <c r="B183" s="10" t="s">
        <v>46</v>
      </c>
      <c r="C183" s="11">
        <v>6</v>
      </c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9" t="str">
        <f t="shared" si="6"/>
        <v>42551</v>
      </c>
      <c r="W183" s="11" t="s">
        <v>33</v>
      </c>
      <c r="X183" s="11"/>
      <c r="Y183" s="10"/>
      <c r="Z18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3" s="10"/>
      <c r="AB18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3" s="10"/>
      <c r="AD183" s="10"/>
      <c r="AE183" s="10">
        <f t="shared" si="7"/>
        <v>0</v>
      </c>
      <c r="AF183" s="10">
        <f t="shared" si="8"/>
        <v>0</v>
      </c>
      <c r="AG183" s="15" t="e">
        <f>Tableau23[[#This Row],[Teams]]/Tableau23[[#This Row],[Fields]]</f>
        <v>#DIV/0!</v>
      </c>
      <c r="AH183" s="13"/>
      <c r="AI183" s="13"/>
    </row>
    <row r="184" spans="1:35">
      <c r="A184" s="9">
        <v>42552</v>
      </c>
      <c r="B184" s="10" t="s">
        <v>48</v>
      </c>
      <c r="C184" s="11">
        <v>7</v>
      </c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9" t="str">
        <f t="shared" si="6"/>
        <v>42552</v>
      </c>
      <c r="W184" s="11" t="s">
        <v>33</v>
      </c>
      <c r="X184" s="11"/>
      <c r="Y184" s="10"/>
      <c r="Z18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4" s="10"/>
      <c r="AB18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4" s="10"/>
      <c r="AD184" s="10"/>
      <c r="AE184" s="10">
        <f t="shared" si="7"/>
        <v>0</v>
      </c>
      <c r="AF184" s="10">
        <f t="shared" si="8"/>
        <v>0</v>
      </c>
      <c r="AG184" s="15" t="e">
        <f>Tableau23[[#This Row],[Teams]]/Tableau23[[#This Row],[Fields]]</f>
        <v>#DIV/0!</v>
      </c>
      <c r="AH184" s="13"/>
      <c r="AI184" s="13"/>
    </row>
    <row r="185" spans="1:35">
      <c r="A185" s="9">
        <v>42553</v>
      </c>
      <c r="B185" s="10" t="s">
        <v>49</v>
      </c>
      <c r="C185" s="11">
        <v>7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9" t="str">
        <f t="shared" si="6"/>
        <v>42553</v>
      </c>
      <c r="W185" s="11" t="s">
        <v>33</v>
      </c>
      <c r="X185" s="11"/>
      <c r="Y185" s="10"/>
      <c r="Z18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5" s="10"/>
      <c r="AB18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5" s="10"/>
      <c r="AD185" s="10"/>
      <c r="AE185" s="10">
        <f t="shared" si="7"/>
        <v>0</v>
      </c>
      <c r="AF185" s="10">
        <f t="shared" si="8"/>
        <v>0</v>
      </c>
      <c r="AG185" s="15" t="e">
        <f>Tableau23[[#This Row],[Teams]]/Tableau23[[#This Row],[Fields]]</f>
        <v>#DIV/0!</v>
      </c>
      <c r="AH185" s="13"/>
      <c r="AI185" s="13"/>
    </row>
    <row r="186" spans="1:35">
      <c r="A186" s="9">
        <v>42554</v>
      </c>
      <c r="B186" s="10" t="s">
        <v>50</v>
      </c>
      <c r="C186" s="11">
        <v>7</v>
      </c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9" t="str">
        <f t="shared" si="6"/>
        <v>42554</v>
      </c>
      <c r="W186" s="11" t="s">
        <v>33</v>
      </c>
      <c r="X186" s="11"/>
      <c r="Y186" s="10"/>
      <c r="Z18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6" s="10"/>
      <c r="AB18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6" s="10"/>
      <c r="AD186" s="10"/>
      <c r="AE186" s="10">
        <f t="shared" si="7"/>
        <v>0</v>
      </c>
      <c r="AF186" s="10">
        <f t="shared" si="8"/>
        <v>0</v>
      </c>
      <c r="AG186" s="15" t="e">
        <f>Tableau23[[#This Row],[Teams]]/Tableau23[[#This Row],[Fields]]</f>
        <v>#DIV/0!</v>
      </c>
      <c r="AH186" s="13"/>
      <c r="AI186" s="13"/>
    </row>
    <row r="187" spans="1:35">
      <c r="A187" s="9">
        <v>42555</v>
      </c>
      <c r="B187" s="10" t="s">
        <v>36</v>
      </c>
      <c r="C187" s="11">
        <v>7</v>
      </c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9" t="str">
        <f t="shared" si="6"/>
        <v>42555</v>
      </c>
      <c r="W187" s="11" t="s">
        <v>33</v>
      </c>
      <c r="X187" s="11"/>
      <c r="Y187" s="10"/>
      <c r="Z18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7" s="10"/>
      <c r="AB18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7" s="10"/>
      <c r="AD187" s="10"/>
      <c r="AE187" s="10">
        <f t="shared" si="7"/>
        <v>0</v>
      </c>
      <c r="AF187" s="10">
        <f t="shared" si="8"/>
        <v>0</v>
      </c>
      <c r="AG187" s="15" t="e">
        <f>Tableau23[[#This Row],[Teams]]/Tableau23[[#This Row],[Fields]]</f>
        <v>#DIV/0!</v>
      </c>
      <c r="AH187" s="13"/>
      <c r="AI187" s="13"/>
    </row>
    <row r="188" spans="1:35">
      <c r="A188" s="9">
        <v>42556</v>
      </c>
      <c r="B188" s="10" t="s">
        <v>42</v>
      </c>
      <c r="C188" s="11">
        <v>7</v>
      </c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9" t="str">
        <f t="shared" si="6"/>
        <v>42556</v>
      </c>
      <c r="W188" s="11" t="s">
        <v>33</v>
      </c>
      <c r="X188" s="11"/>
      <c r="Y188" s="10"/>
      <c r="Z18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8" s="10"/>
      <c r="AB18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8" s="10"/>
      <c r="AD188" s="10"/>
      <c r="AE188" s="10">
        <f t="shared" si="7"/>
        <v>0</v>
      </c>
      <c r="AF188" s="10">
        <f t="shared" si="8"/>
        <v>0</v>
      </c>
      <c r="AG188" s="15" t="e">
        <f>Tableau23[[#This Row],[Teams]]/Tableau23[[#This Row],[Fields]]</f>
        <v>#DIV/0!</v>
      </c>
      <c r="AH188" s="13"/>
      <c r="AI188" s="13"/>
    </row>
    <row r="189" spans="1:35">
      <c r="A189" s="9">
        <v>42557</v>
      </c>
      <c r="B189" s="10" t="s">
        <v>44</v>
      </c>
      <c r="C189" s="11">
        <v>7</v>
      </c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9" t="str">
        <f t="shared" si="6"/>
        <v>42557</v>
      </c>
      <c r="W189" s="11" t="s">
        <v>33</v>
      </c>
      <c r="X189" s="11"/>
      <c r="Y189" s="10"/>
      <c r="Z18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89" s="10"/>
      <c r="AB18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89" s="10"/>
      <c r="AD189" s="10"/>
      <c r="AE189" s="10">
        <f t="shared" si="7"/>
        <v>0</v>
      </c>
      <c r="AF189" s="10">
        <f t="shared" si="8"/>
        <v>0</v>
      </c>
      <c r="AG189" s="15" t="e">
        <f>Tableau23[[#This Row],[Teams]]/Tableau23[[#This Row],[Fields]]</f>
        <v>#DIV/0!</v>
      </c>
      <c r="AH189" s="13"/>
      <c r="AI189" s="13"/>
    </row>
    <row r="190" spans="1:35">
      <c r="A190" s="9">
        <v>42558</v>
      </c>
      <c r="B190" s="10" t="s">
        <v>46</v>
      </c>
      <c r="C190" s="11">
        <v>7</v>
      </c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9" t="str">
        <f t="shared" si="6"/>
        <v>42558</v>
      </c>
      <c r="W190" s="11" t="s">
        <v>33</v>
      </c>
      <c r="X190" s="11"/>
      <c r="Y190" s="10"/>
      <c r="Z19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0" s="10"/>
      <c r="AB19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0" s="10"/>
      <c r="AD190" s="10"/>
      <c r="AE190" s="10">
        <f t="shared" si="7"/>
        <v>0</v>
      </c>
      <c r="AF190" s="10">
        <f t="shared" si="8"/>
        <v>0</v>
      </c>
      <c r="AG190" s="15" t="e">
        <f>Tableau23[[#This Row],[Teams]]/Tableau23[[#This Row],[Fields]]</f>
        <v>#DIV/0!</v>
      </c>
      <c r="AH190" s="13"/>
      <c r="AI190" s="13"/>
    </row>
    <row r="191" spans="1:35">
      <c r="A191" s="9">
        <v>42559</v>
      </c>
      <c r="B191" s="10" t="s">
        <v>48</v>
      </c>
      <c r="C191" s="11">
        <v>7</v>
      </c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9" t="str">
        <f t="shared" si="6"/>
        <v>42559</v>
      </c>
      <c r="W191" s="11" t="s">
        <v>33</v>
      </c>
      <c r="X191" s="11"/>
      <c r="Y191" s="10"/>
      <c r="Z19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1" s="10"/>
      <c r="AB19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1" s="10"/>
      <c r="AD191" s="10"/>
      <c r="AE191" s="10">
        <f t="shared" si="7"/>
        <v>0</v>
      </c>
      <c r="AF191" s="10">
        <f t="shared" si="8"/>
        <v>0</v>
      </c>
      <c r="AG191" s="15" t="e">
        <f>Tableau23[[#This Row],[Teams]]/Tableau23[[#This Row],[Fields]]</f>
        <v>#DIV/0!</v>
      </c>
      <c r="AH191" s="13"/>
      <c r="AI191" s="13"/>
    </row>
    <row r="192" spans="1:35">
      <c r="A192" s="9">
        <v>42560</v>
      </c>
      <c r="B192" s="10" t="s">
        <v>49</v>
      </c>
      <c r="C192" s="11">
        <v>7</v>
      </c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9" t="str">
        <f t="shared" si="6"/>
        <v>42560</v>
      </c>
      <c r="W192" s="11" t="s">
        <v>33</v>
      </c>
      <c r="X192" s="11"/>
      <c r="Y192" s="10"/>
      <c r="Z19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2" s="10"/>
      <c r="AB19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2" s="10"/>
      <c r="AD192" s="10"/>
      <c r="AE192" s="10">
        <f t="shared" si="7"/>
        <v>0</v>
      </c>
      <c r="AF192" s="10">
        <f t="shared" si="8"/>
        <v>0</v>
      </c>
      <c r="AG192" s="15" t="e">
        <f>Tableau23[[#This Row],[Teams]]/Tableau23[[#This Row],[Fields]]</f>
        <v>#DIV/0!</v>
      </c>
      <c r="AH192" s="13"/>
      <c r="AI192" s="13"/>
    </row>
    <row r="193" spans="1:35">
      <c r="A193" s="9">
        <v>42561</v>
      </c>
      <c r="B193" s="10" t="s">
        <v>50</v>
      </c>
      <c r="C193" s="11">
        <v>7</v>
      </c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9" t="str">
        <f t="shared" si="6"/>
        <v>42561</v>
      </c>
      <c r="W193" s="11" t="s">
        <v>33</v>
      </c>
      <c r="X193" s="11"/>
      <c r="Y193" s="10"/>
      <c r="Z19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3" s="10"/>
      <c r="AB19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3" s="10"/>
      <c r="AD193" s="10"/>
      <c r="AE193" s="10">
        <f t="shared" si="7"/>
        <v>0</v>
      </c>
      <c r="AF193" s="10">
        <f t="shared" si="8"/>
        <v>0</v>
      </c>
      <c r="AG193" s="15" t="e">
        <f>Tableau23[[#This Row],[Teams]]/Tableau23[[#This Row],[Fields]]</f>
        <v>#DIV/0!</v>
      </c>
      <c r="AH193" s="13"/>
      <c r="AI193" s="13"/>
    </row>
    <row r="194" spans="1:35">
      <c r="A194" s="9">
        <v>42562</v>
      </c>
      <c r="B194" s="10" t="s">
        <v>36</v>
      </c>
      <c r="C194" s="11">
        <v>7</v>
      </c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9" t="str">
        <f t="shared" ref="V194:V257" si="9">D194&amp;A194</f>
        <v>42562</v>
      </c>
      <c r="W194" s="11" t="s">
        <v>33</v>
      </c>
      <c r="X194" s="11"/>
      <c r="Y194" s="10"/>
      <c r="Z19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4" s="10"/>
      <c r="AB19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4" s="10"/>
      <c r="AD194" s="10"/>
      <c r="AE194" s="10">
        <f t="shared" ref="AE194:AE257" si="10">SUM(E194:U194)</f>
        <v>0</v>
      </c>
      <c r="AF194" s="10">
        <f t="shared" ref="AF194:AF257" si="11">COUNT(E194:U194)</f>
        <v>0</v>
      </c>
      <c r="AG194" s="15" t="e">
        <f>Tableau23[[#This Row],[Teams]]/Tableau23[[#This Row],[Fields]]</f>
        <v>#DIV/0!</v>
      </c>
      <c r="AH194" s="13"/>
      <c r="AI194" s="13"/>
    </row>
    <row r="195" spans="1:35">
      <c r="A195" s="9">
        <v>42563</v>
      </c>
      <c r="B195" s="10" t="s">
        <v>42</v>
      </c>
      <c r="C195" s="11">
        <v>7</v>
      </c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9" t="str">
        <f t="shared" si="9"/>
        <v>42563</v>
      </c>
      <c r="W195" s="11" t="s">
        <v>33</v>
      </c>
      <c r="X195" s="11"/>
      <c r="Y195" s="10"/>
      <c r="Z19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5" s="10"/>
      <c r="AB19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5" s="10"/>
      <c r="AD195" s="10"/>
      <c r="AE195" s="10">
        <f t="shared" si="10"/>
        <v>0</v>
      </c>
      <c r="AF195" s="10">
        <f t="shared" si="11"/>
        <v>0</v>
      </c>
      <c r="AG195" s="15" t="e">
        <f>Tableau23[[#This Row],[Teams]]/Tableau23[[#This Row],[Fields]]</f>
        <v>#DIV/0!</v>
      </c>
      <c r="AH195" s="13"/>
      <c r="AI195" s="13"/>
    </row>
    <row r="196" spans="1:35">
      <c r="A196" s="9">
        <v>42564</v>
      </c>
      <c r="B196" s="10" t="s">
        <v>44</v>
      </c>
      <c r="C196" s="11">
        <v>7</v>
      </c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9" t="str">
        <f t="shared" si="9"/>
        <v>42564</v>
      </c>
      <c r="W196" s="11" t="s">
        <v>33</v>
      </c>
      <c r="X196" s="11"/>
      <c r="Y196" s="10"/>
      <c r="Z19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6" s="10"/>
      <c r="AB19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6" s="10"/>
      <c r="AD196" s="10"/>
      <c r="AE196" s="10">
        <f t="shared" si="10"/>
        <v>0</v>
      </c>
      <c r="AF196" s="10">
        <f t="shared" si="11"/>
        <v>0</v>
      </c>
      <c r="AG196" s="15" t="e">
        <f>Tableau23[[#This Row],[Teams]]/Tableau23[[#This Row],[Fields]]</f>
        <v>#DIV/0!</v>
      </c>
      <c r="AH196" s="13"/>
      <c r="AI196" s="13"/>
    </row>
    <row r="197" spans="1:35">
      <c r="A197" s="9">
        <v>42565</v>
      </c>
      <c r="B197" s="10" t="s">
        <v>46</v>
      </c>
      <c r="C197" s="11">
        <v>7</v>
      </c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9" t="str">
        <f t="shared" si="9"/>
        <v>42565</v>
      </c>
      <c r="W197" s="11" t="s">
        <v>33</v>
      </c>
      <c r="X197" s="11"/>
      <c r="Y197" s="10"/>
      <c r="Z19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7" s="10"/>
      <c r="AB19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7" s="10"/>
      <c r="AD197" s="10"/>
      <c r="AE197" s="10">
        <f t="shared" si="10"/>
        <v>0</v>
      </c>
      <c r="AF197" s="10">
        <f t="shared" si="11"/>
        <v>0</v>
      </c>
      <c r="AG197" s="15" t="e">
        <f>Tableau23[[#This Row],[Teams]]/Tableau23[[#This Row],[Fields]]</f>
        <v>#DIV/0!</v>
      </c>
      <c r="AH197" s="13"/>
      <c r="AI197" s="13"/>
    </row>
    <row r="198" spans="1:35">
      <c r="A198" s="9">
        <v>42566</v>
      </c>
      <c r="B198" s="10" t="s">
        <v>48</v>
      </c>
      <c r="C198" s="11">
        <v>7</v>
      </c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9" t="str">
        <f t="shared" si="9"/>
        <v>42566</v>
      </c>
      <c r="W198" s="11" t="s">
        <v>33</v>
      </c>
      <c r="X198" s="11"/>
      <c r="Y198" s="10"/>
      <c r="Z19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8" s="10"/>
      <c r="AB19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8" s="10"/>
      <c r="AD198" s="10"/>
      <c r="AE198" s="10">
        <f t="shared" si="10"/>
        <v>0</v>
      </c>
      <c r="AF198" s="10">
        <f t="shared" si="11"/>
        <v>0</v>
      </c>
      <c r="AG198" s="15" t="e">
        <f>Tableau23[[#This Row],[Teams]]/Tableau23[[#This Row],[Fields]]</f>
        <v>#DIV/0!</v>
      </c>
      <c r="AH198" s="13"/>
      <c r="AI198" s="13"/>
    </row>
    <row r="199" spans="1:35">
      <c r="A199" s="9">
        <v>42567</v>
      </c>
      <c r="B199" s="10" t="s">
        <v>49</v>
      </c>
      <c r="C199" s="11">
        <v>7</v>
      </c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9" t="str">
        <f t="shared" si="9"/>
        <v>42567</v>
      </c>
      <c r="W199" s="11" t="s">
        <v>33</v>
      </c>
      <c r="X199" s="11"/>
      <c r="Y199" s="10"/>
      <c r="Z19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199" s="10"/>
      <c r="AB19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199" s="10"/>
      <c r="AD199" s="10"/>
      <c r="AE199" s="10">
        <f t="shared" si="10"/>
        <v>0</v>
      </c>
      <c r="AF199" s="10">
        <f t="shared" si="11"/>
        <v>0</v>
      </c>
      <c r="AG199" s="15" t="e">
        <f>Tableau23[[#This Row],[Teams]]/Tableau23[[#This Row],[Fields]]</f>
        <v>#DIV/0!</v>
      </c>
      <c r="AH199" s="13"/>
      <c r="AI199" s="13"/>
    </row>
    <row r="200" spans="1:35">
      <c r="A200" s="9">
        <v>42568</v>
      </c>
      <c r="B200" s="10" t="s">
        <v>50</v>
      </c>
      <c r="C200" s="11">
        <v>7</v>
      </c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9" t="str">
        <f t="shared" si="9"/>
        <v>42568</v>
      </c>
      <c r="W200" s="11" t="s">
        <v>33</v>
      </c>
      <c r="X200" s="11"/>
      <c r="Y200" s="10"/>
      <c r="Z20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0" s="10"/>
      <c r="AB20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0" s="10"/>
      <c r="AD200" s="10"/>
      <c r="AE200" s="10">
        <f t="shared" si="10"/>
        <v>0</v>
      </c>
      <c r="AF200" s="10">
        <f t="shared" si="11"/>
        <v>0</v>
      </c>
      <c r="AG200" s="15" t="e">
        <f>Tableau23[[#This Row],[Teams]]/Tableau23[[#This Row],[Fields]]</f>
        <v>#DIV/0!</v>
      </c>
      <c r="AH200" s="13"/>
    </row>
    <row r="201" spans="1:35">
      <c r="A201" s="9">
        <v>42569</v>
      </c>
      <c r="B201" s="10" t="s">
        <v>36</v>
      </c>
      <c r="C201" s="11">
        <v>7</v>
      </c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9" t="str">
        <f t="shared" si="9"/>
        <v>42569</v>
      </c>
      <c r="W201" s="11" t="s">
        <v>33</v>
      </c>
      <c r="X201" s="11"/>
      <c r="Y201" s="10"/>
      <c r="Z20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1" s="10"/>
      <c r="AB20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1" s="10"/>
      <c r="AD201" s="10"/>
      <c r="AE201" s="10">
        <f t="shared" si="10"/>
        <v>0</v>
      </c>
      <c r="AF201" s="10">
        <f t="shared" si="11"/>
        <v>0</v>
      </c>
      <c r="AG201" s="15" t="e">
        <f>Tableau23[[#This Row],[Teams]]/Tableau23[[#This Row],[Fields]]</f>
        <v>#DIV/0!</v>
      </c>
      <c r="AH201" s="13"/>
      <c r="AI201" s="13"/>
    </row>
    <row r="202" spans="1:35">
      <c r="A202" s="9">
        <v>42570</v>
      </c>
      <c r="B202" s="10" t="s">
        <v>42</v>
      </c>
      <c r="C202" s="11">
        <v>7</v>
      </c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9" t="str">
        <f t="shared" si="9"/>
        <v>42570</v>
      </c>
      <c r="W202" s="11" t="s">
        <v>33</v>
      </c>
      <c r="X202" s="11"/>
      <c r="Y202" s="10"/>
      <c r="Z20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2" s="10"/>
      <c r="AB20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2" s="10"/>
      <c r="AD202" s="10"/>
      <c r="AE202" s="10">
        <f t="shared" si="10"/>
        <v>0</v>
      </c>
      <c r="AF202" s="10">
        <f t="shared" si="11"/>
        <v>0</v>
      </c>
      <c r="AG202" s="15" t="e">
        <f>Tableau23[[#This Row],[Teams]]/Tableau23[[#This Row],[Fields]]</f>
        <v>#DIV/0!</v>
      </c>
      <c r="AH202" s="13"/>
      <c r="AI202" s="13"/>
    </row>
    <row r="203" spans="1:35">
      <c r="A203" s="9">
        <v>42571</v>
      </c>
      <c r="B203" s="10" t="s">
        <v>44</v>
      </c>
      <c r="C203" s="11">
        <v>7</v>
      </c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9" t="str">
        <f t="shared" si="9"/>
        <v>42571</v>
      </c>
      <c r="W203" s="11" t="s">
        <v>33</v>
      </c>
      <c r="X203" s="11"/>
      <c r="Y203" s="10"/>
      <c r="Z20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3" s="10"/>
      <c r="AB20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3" s="10"/>
      <c r="AD203" s="10"/>
      <c r="AE203" s="10">
        <f t="shared" si="10"/>
        <v>0</v>
      </c>
      <c r="AF203" s="10">
        <f t="shared" si="11"/>
        <v>0</v>
      </c>
      <c r="AG203" s="15" t="e">
        <f>Tableau23[[#This Row],[Teams]]/Tableau23[[#This Row],[Fields]]</f>
        <v>#DIV/0!</v>
      </c>
      <c r="AH203" s="13"/>
      <c r="AI203" s="13"/>
    </row>
    <row r="204" spans="1:35">
      <c r="A204" s="9">
        <v>42572</v>
      </c>
      <c r="B204" s="10" t="s">
        <v>46</v>
      </c>
      <c r="C204" s="11">
        <v>7</v>
      </c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9" t="str">
        <f t="shared" si="9"/>
        <v>42572</v>
      </c>
      <c r="W204" s="11" t="s">
        <v>33</v>
      </c>
      <c r="X204" s="11"/>
      <c r="Y204" s="10"/>
      <c r="Z20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4" s="10"/>
      <c r="AB20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4" s="10"/>
      <c r="AD204" s="10"/>
      <c r="AE204" s="10">
        <f t="shared" si="10"/>
        <v>0</v>
      </c>
      <c r="AF204" s="10">
        <f t="shared" si="11"/>
        <v>0</v>
      </c>
      <c r="AG204" s="15" t="e">
        <f>Tableau23[[#This Row],[Teams]]/Tableau23[[#This Row],[Fields]]</f>
        <v>#DIV/0!</v>
      </c>
      <c r="AH204" s="13"/>
      <c r="AI204" s="13"/>
    </row>
    <row r="205" spans="1:35">
      <c r="A205" s="9">
        <v>42573</v>
      </c>
      <c r="B205" s="10" t="s">
        <v>48</v>
      </c>
      <c r="C205" s="11">
        <v>7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9" t="str">
        <f t="shared" si="9"/>
        <v>42573</v>
      </c>
      <c r="W205" s="11" t="s">
        <v>33</v>
      </c>
      <c r="X205" s="11"/>
      <c r="Y205" s="10"/>
      <c r="Z20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5" s="10"/>
      <c r="AB20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5" s="10"/>
      <c r="AD205" s="10"/>
      <c r="AE205" s="10">
        <f t="shared" si="10"/>
        <v>0</v>
      </c>
      <c r="AF205" s="10">
        <f t="shared" si="11"/>
        <v>0</v>
      </c>
      <c r="AG205" s="15" t="e">
        <f>Tableau23[[#This Row],[Teams]]/Tableau23[[#This Row],[Fields]]</f>
        <v>#DIV/0!</v>
      </c>
      <c r="AH205" s="13"/>
      <c r="AI205" s="13"/>
    </row>
    <row r="206" spans="1:35">
      <c r="A206" s="9">
        <v>42574</v>
      </c>
      <c r="B206" s="10" t="s">
        <v>49</v>
      </c>
      <c r="C206" s="11">
        <v>7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9" t="str">
        <f t="shared" si="9"/>
        <v>42574</v>
      </c>
      <c r="W206" s="11" t="s">
        <v>33</v>
      </c>
      <c r="X206" s="11"/>
      <c r="Y206" s="10"/>
      <c r="Z20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6" s="10"/>
      <c r="AB20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6" s="10"/>
      <c r="AD206" s="10"/>
      <c r="AE206" s="10">
        <f t="shared" si="10"/>
        <v>0</v>
      </c>
      <c r="AF206" s="10">
        <f t="shared" si="11"/>
        <v>0</v>
      </c>
      <c r="AG206" s="15" t="e">
        <f>Tableau23[[#This Row],[Teams]]/Tableau23[[#This Row],[Fields]]</f>
        <v>#DIV/0!</v>
      </c>
      <c r="AH206" s="13"/>
      <c r="AI206" s="13"/>
    </row>
    <row r="207" spans="1:35">
      <c r="A207" s="9">
        <v>42575</v>
      </c>
      <c r="B207" s="10" t="s">
        <v>50</v>
      </c>
      <c r="C207" s="11">
        <v>7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9" t="str">
        <f t="shared" si="9"/>
        <v>42575</v>
      </c>
      <c r="W207" s="11" t="s">
        <v>33</v>
      </c>
      <c r="X207" s="11"/>
      <c r="Y207" s="10"/>
      <c r="Z20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7" s="10"/>
      <c r="AB20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7" s="10"/>
      <c r="AD207" s="10"/>
      <c r="AE207" s="10">
        <f t="shared" si="10"/>
        <v>0</v>
      </c>
      <c r="AF207" s="10">
        <f t="shared" si="11"/>
        <v>0</v>
      </c>
      <c r="AG207" s="15" t="e">
        <f>Tableau23[[#This Row],[Teams]]/Tableau23[[#This Row],[Fields]]</f>
        <v>#DIV/0!</v>
      </c>
      <c r="AH207" s="13"/>
      <c r="AI207" s="13"/>
    </row>
    <row r="208" spans="1:35">
      <c r="A208" s="9">
        <v>42576</v>
      </c>
      <c r="B208" s="10" t="s">
        <v>36</v>
      </c>
      <c r="C208" s="11">
        <v>7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9" t="str">
        <f t="shared" si="9"/>
        <v>42576</v>
      </c>
      <c r="W208" s="11" t="s">
        <v>33</v>
      </c>
      <c r="X208" s="11"/>
      <c r="Y208" s="10"/>
      <c r="Z20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8" s="10"/>
      <c r="AB20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8" s="10"/>
      <c r="AD208" s="10"/>
      <c r="AE208" s="10">
        <f t="shared" si="10"/>
        <v>0</v>
      </c>
      <c r="AF208" s="10">
        <f t="shared" si="11"/>
        <v>0</v>
      </c>
      <c r="AG208" s="15" t="e">
        <f>Tableau23[[#This Row],[Teams]]/Tableau23[[#This Row],[Fields]]</f>
        <v>#DIV/0!</v>
      </c>
      <c r="AH208" s="13"/>
      <c r="AI208" s="13"/>
    </row>
    <row r="209" spans="1:35">
      <c r="A209" s="9">
        <v>42577</v>
      </c>
      <c r="B209" s="10" t="s">
        <v>42</v>
      </c>
      <c r="C209" s="11">
        <v>7</v>
      </c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9" t="str">
        <f t="shared" si="9"/>
        <v>42577</v>
      </c>
      <c r="W209" s="11" t="s">
        <v>33</v>
      </c>
      <c r="X209" s="11"/>
      <c r="Y209" s="10"/>
      <c r="Z20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09" s="10"/>
      <c r="AB20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09" s="10"/>
      <c r="AD209" s="10"/>
      <c r="AE209" s="10">
        <f t="shared" si="10"/>
        <v>0</v>
      </c>
      <c r="AF209" s="10">
        <f t="shared" si="11"/>
        <v>0</v>
      </c>
      <c r="AG209" s="15" t="e">
        <f>Tableau23[[#This Row],[Teams]]/Tableau23[[#This Row],[Fields]]</f>
        <v>#DIV/0!</v>
      </c>
      <c r="AH209" s="13"/>
      <c r="AI209" s="13"/>
    </row>
    <row r="210" spans="1:35">
      <c r="A210" s="9">
        <v>42578</v>
      </c>
      <c r="B210" s="10" t="s">
        <v>44</v>
      </c>
      <c r="C210" s="11">
        <v>7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9" t="str">
        <f t="shared" si="9"/>
        <v>42578</v>
      </c>
      <c r="W210" s="11" t="s">
        <v>33</v>
      </c>
      <c r="X210" s="11"/>
      <c r="Y210" s="10"/>
      <c r="Z21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0" s="10"/>
      <c r="AB21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0" s="10"/>
      <c r="AD210" s="10"/>
      <c r="AE210" s="10">
        <f t="shared" si="10"/>
        <v>0</v>
      </c>
      <c r="AF210" s="10">
        <f t="shared" si="11"/>
        <v>0</v>
      </c>
      <c r="AG210" s="15" t="e">
        <f>Tableau23[[#This Row],[Teams]]/Tableau23[[#This Row],[Fields]]</f>
        <v>#DIV/0!</v>
      </c>
      <c r="AH210" s="13"/>
      <c r="AI210" s="13"/>
    </row>
    <row r="211" spans="1:35">
      <c r="A211" s="9">
        <v>42579</v>
      </c>
      <c r="B211" s="10" t="s">
        <v>46</v>
      </c>
      <c r="C211" s="11">
        <v>7</v>
      </c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9" t="str">
        <f t="shared" si="9"/>
        <v>42579</v>
      </c>
      <c r="W211" s="11" t="s">
        <v>33</v>
      </c>
      <c r="X211" s="11"/>
      <c r="Y211" s="10"/>
      <c r="Z21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1" s="10"/>
      <c r="AB21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1" s="10"/>
      <c r="AD211" s="10"/>
      <c r="AE211" s="10">
        <f t="shared" si="10"/>
        <v>0</v>
      </c>
      <c r="AF211" s="10">
        <f t="shared" si="11"/>
        <v>0</v>
      </c>
      <c r="AG211" s="15" t="e">
        <f>Tableau23[[#This Row],[Teams]]/Tableau23[[#This Row],[Fields]]</f>
        <v>#DIV/0!</v>
      </c>
      <c r="AH211" s="13"/>
      <c r="AI211" s="13"/>
    </row>
    <row r="212" spans="1:35">
      <c r="A212" s="9">
        <v>42580</v>
      </c>
      <c r="B212" s="10" t="s">
        <v>48</v>
      </c>
      <c r="C212" s="11">
        <v>7</v>
      </c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9" t="str">
        <f t="shared" si="9"/>
        <v>42580</v>
      </c>
      <c r="W212" s="11" t="s">
        <v>33</v>
      </c>
      <c r="X212" s="11"/>
      <c r="Y212" s="10"/>
      <c r="Z21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2" s="10"/>
      <c r="AB21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2" s="10"/>
      <c r="AD212" s="10"/>
      <c r="AE212" s="10">
        <f t="shared" si="10"/>
        <v>0</v>
      </c>
      <c r="AF212" s="10">
        <f t="shared" si="11"/>
        <v>0</v>
      </c>
      <c r="AG212" s="15" t="e">
        <f>Tableau23[[#This Row],[Teams]]/Tableau23[[#This Row],[Fields]]</f>
        <v>#DIV/0!</v>
      </c>
      <c r="AH212" s="13"/>
      <c r="AI212" s="13"/>
    </row>
    <row r="213" spans="1:35">
      <c r="A213" s="9">
        <v>42581</v>
      </c>
      <c r="B213" s="10" t="s">
        <v>49</v>
      </c>
      <c r="C213" s="11">
        <v>7</v>
      </c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9" t="str">
        <f t="shared" si="9"/>
        <v>42581</v>
      </c>
      <c r="W213" s="11" t="s">
        <v>33</v>
      </c>
      <c r="X213" s="11"/>
      <c r="Y213" s="10"/>
      <c r="Z21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3" s="10"/>
      <c r="AB21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3" s="10"/>
      <c r="AD213" s="10"/>
      <c r="AE213" s="10">
        <f t="shared" si="10"/>
        <v>0</v>
      </c>
      <c r="AF213" s="10">
        <f t="shared" si="11"/>
        <v>0</v>
      </c>
      <c r="AG213" s="15" t="e">
        <f>Tableau23[[#This Row],[Teams]]/Tableau23[[#This Row],[Fields]]</f>
        <v>#DIV/0!</v>
      </c>
      <c r="AH213" s="13"/>
      <c r="AI213" s="13"/>
    </row>
    <row r="214" spans="1:35">
      <c r="A214" s="9">
        <v>42582</v>
      </c>
      <c r="B214" s="10" t="s">
        <v>50</v>
      </c>
      <c r="C214" s="11">
        <v>7</v>
      </c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9" t="str">
        <f t="shared" si="9"/>
        <v>42582</v>
      </c>
      <c r="W214" s="11" t="s">
        <v>33</v>
      </c>
      <c r="X214" s="11"/>
      <c r="Y214" s="10"/>
      <c r="Z21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4" s="10"/>
      <c r="AB21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4" s="10"/>
      <c r="AD214" s="10"/>
      <c r="AE214" s="10">
        <f t="shared" si="10"/>
        <v>0</v>
      </c>
      <c r="AF214" s="10">
        <f t="shared" si="11"/>
        <v>0</v>
      </c>
      <c r="AG214" s="15" t="e">
        <f>Tableau23[[#This Row],[Teams]]/Tableau23[[#This Row],[Fields]]</f>
        <v>#DIV/0!</v>
      </c>
      <c r="AH214" s="13"/>
      <c r="AI214" s="13"/>
    </row>
    <row r="215" spans="1:35">
      <c r="A215" s="9">
        <v>42583</v>
      </c>
      <c r="B215" s="10" t="s">
        <v>36</v>
      </c>
      <c r="C215" s="11">
        <v>8</v>
      </c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9" t="str">
        <f t="shared" si="9"/>
        <v>42583</v>
      </c>
      <c r="W215" s="11" t="s">
        <v>33</v>
      </c>
      <c r="X215" s="11"/>
      <c r="Y215" s="10"/>
      <c r="Z21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5" s="10"/>
      <c r="AB21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5" s="10"/>
      <c r="AD215" s="10"/>
      <c r="AE215" s="10">
        <f t="shared" si="10"/>
        <v>0</v>
      </c>
      <c r="AF215" s="10">
        <f t="shared" si="11"/>
        <v>0</v>
      </c>
      <c r="AG215" s="15" t="e">
        <f>Tableau23[[#This Row],[Teams]]/Tableau23[[#This Row],[Fields]]</f>
        <v>#DIV/0!</v>
      </c>
      <c r="AH215" s="13"/>
      <c r="AI215" s="13"/>
    </row>
    <row r="216" spans="1:35">
      <c r="A216" s="9">
        <v>42584</v>
      </c>
      <c r="B216" s="10" t="s">
        <v>42</v>
      </c>
      <c r="C216" s="11">
        <v>8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9" t="str">
        <f t="shared" si="9"/>
        <v>42584</v>
      </c>
      <c r="W216" s="11" t="s">
        <v>33</v>
      </c>
      <c r="X216" s="11"/>
      <c r="Y216" s="10"/>
      <c r="Z21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6" s="10"/>
      <c r="AB21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6" s="10"/>
      <c r="AD216" s="10"/>
      <c r="AE216" s="10">
        <f t="shared" si="10"/>
        <v>0</v>
      </c>
      <c r="AF216" s="10">
        <f t="shared" si="11"/>
        <v>0</v>
      </c>
      <c r="AG216" s="15" t="e">
        <f>Tableau23[[#This Row],[Teams]]/Tableau23[[#This Row],[Fields]]</f>
        <v>#DIV/0!</v>
      </c>
      <c r="AH216" s="13"/>
      <c r="AI216" s="13"/>
    </row>
    <row r="217" spans="1:35">
      <c r="A217" s="9">
        <v>42585</v>
      </c>
      <c r="B217" s="10" t="s">
        <v>44</v>
      </c>
      <c r="C217" s="11">
        <v>8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9" t="str">
        <f t="shared" si="9"/>
        <v>42585</v>
      </c>
      <c r="W217" s="11" t="s">
        <v>33</v>
      </c>
      <c r="X217" s="11"/>
      <c r="Y217" s="10"/>
      <c r="Z21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7" s="10"/>
      <c r="AB21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7" s="10"/>
      <c r="AD217" s="10"/>
      <c r="AE217" s="10">
        <f t="shared" si="10"/>
        <v>0</v>
      </c>
      <c r="AF217" s="10">
        <f t="shared" si="11"/>
        <v>0</v>
      </c>
      <c r="AG217" s="15" t="e">
        <f>Tableau23[[#This Row],[Teams]]/Tableau23[[#This Row],[Fields]]</f>
        <v>#DIV/0!</v>
      </c>
      <c r="AH217" s="13"/>
      <c r="AI217" s="13"/>
    </row>
    <row r="218" spans="1:35">
      <c r="A218" s="9">
        <v>42586</v>
      </c>
      <c r="B218" s="10" t="s">
        <v>46</v>
      </c>
      <c r="C218" s="11">
        <v>8</v>
      </c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9" t="str">
        <f t="shared" si="9"/>
        <v>42586</v>
      </c>
      <c r="W218" s="11" t="s">
        <v>33</v>
      </c>
      <c r="X218" s="11"/>
      <c r="Y218" s="10"/>
      <c r="Z21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8" s="10"/>
      <c r="AB21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8" s="10"/>
      <c r="AD218" s="10"/>
      <c r="AE218" s="10">
        <f t="shared" si="10"/>
        <v>0</v>
      </c>
      <c r="AF218" s="10">
        <f t="shared" si="11"/>
        <v>0</v>
      </c>
      <c r="AG218" s="15" t="e">
        <f>Tableau23[[#This Row],[Teams]]/Tableau23[[#This Row],[Fields]]</f>
        <v>#DIV/0!</v>
      </c>
      <c r="AH218" s="13"/>
      <c r="AI218" s="13"/>
    </row>
    <row r="219" spans="1:35">
      <c r="A219" s="9">
        <v>42587</v>
      </c>
      <c r="B219" s="10" t="s">
        <v>48</v>
      </c>
      <c r="C219" s="11">
        <v>8</v>
      </c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9" t="str">
        <f t="shared" si="9"/>
        <v>42587</v>
      </c>
      <c r="W219" s="11" t="s">
        <v>33</v>
      </c>
      <c r="X219" s="11"/>
      <c r="Y219" s="10"/>
      <c r="Z21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19" s="10"/>
      <c r="AB21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19" s="10"/>
      <c r="AD219" s="10"/>
      <c r="AE219" s="10">
        <f t="shared" si="10"/>
        <v>0</v>
      </c>
      <c r="AF219" s="10">
        <f t="shared" si="11"/>
        <v>0</v>
      </c>
      <c r="AG219" s="15" t="e">
        <f>Tableau23[[#This Row],[Teams]]/Tableau23[[#This Row],[Fields]]</f>
        <v>#DIV/0!</v>
      </c>
      <c r="AH219" s="13"/>
      <c r="AI219" s="13"/>
    </row>
    <row r="220" spans="1:35">
      <c r="A220" s="9">
        <v>42588</v>
      </c>
      <c r="B220" s="10" t="s">
        <v>49</v>
      </c>
      <c r="C220" s="11">
        <v>8</v>
      </c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9" t="str">
        <f t="shared" si="9"/>
        <v>42588</v>
      </c>
      <c r="W220" s="11" t="s">
        <v>33</v>
      </c>
      <c r="X220" s="11"/>
      <c r="Y220" s="10"/>
      <c r="Z22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0" s="10"/>
      <c r="AB22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0" s="10"/>
      <c r="AD220" s="10"/>
      <c r="AE220" s="10">
        <f t="shared" si="10"/>
        <v>0</v>
      </c>
      <c r="AF220" s="10">
        <f t="shared" si="11"/>
        <v>0</v>
      </c>
      <c r="AG220" s="15" t="e">
        <f>Tableau23[[#This Row],[Teams]]/Tableau23[[#This Row],[Fields]]</f>
        <v>#DIV/0!</v>
      </c>
      <c r="AH220" s="13"/>
      <c r="AI220" s="13"/>
    </row>
    <row r="221" spans="1:35">
      <c r="A221" s="9">
        <v>42589</v>
      </c>
      <c r="B221" s="10" t="s">
        <v>50</v>
      </c>
      <c r="C221" s="11">
        <v>8</v>
      </c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9" t="str">
        <f t="shared" si="9"/>
        <v>42589</v>
      </c>
      <c r="W221" s="11" t="s">
        <v>33</v>
      </c>
      <c r="X221" s="11"/>
      <c r="Y221" s="10"/>
      <c r="Z22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1" s="10"/>
      <c r="AB22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1" s="10"/>
      <c r="AD221" s="10"/>
      <c r="AE221" s="10">
        <f t="shared" si="10"/>
        <v>0</v>
      </c>
      <c r="AF221" s="10">
        <f t="shared" si="11"/>
        <v>0</v>
      </c>
      <c r="AG221" s="15" t="e">
        <f>Tableau23[[#This Row],[Teams]]/Tableau23[[#This Row],[Fields]]</f>
        <v>#DIV/0!</v>
      </c>
      <c r="AH221" s="13"/>
      <c r="AI221" s="13"/>
    </row>
    <row r="222" spans="1:35">
      <c r="A222" s="9">
        <v>42590</v>
      </c>
      <c r="B222" s="10" t="s">
        <v>36</v>
      </c>
      <c r="C222" s="11">
        <v>8</v>
      </c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9" t="str">
        <f t="shared" si="9"/>
        <v>42590</v>
      </c>
      <c r="W222" s="11" t="s">
        <v>33</v>
      </c>
      <c r="X222" s="11"/>
      <c r="Y222" s="10"/>
      <c r="Z22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2" s="10"/>
      <c r="AB22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2" s="10"/>
      <c r="AD222" s="10"/>
      <c r="AE222" s="10">
        <f t="shared" si="10"/>
        <v>0</v>
      </c>
      <c r="AF222" s="10">
        <f t="shared" si="11"/>
        <v>0</v>
      </c>
      <c r="AG222" s="15" t="e">
        <f>Tableau23[[#This Row],[Teams]]/Tableau23[[#This Row],[Fields]]</f>
        <v>#DIV/0!</v>
      </c>
      <c r="AH222" s="13"/>
      <c r="AI222" s="13"/>
    </row>
    <row r="223" spans="1:35">
      <c r="A223" s="9">
        <v>42591</v>
      </c>
      <c r="B223" s="10" t="s">
        <v>42</v>
      </c>
      <c r="C223" s="11">
        <v>8</v>
      </c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9" t="str">
        <f t="shared" si="9"/>
        <v>42591</v>
      </c>
      <c r="W223" s="11" t="s">
        <v>33</v>
      </c>
      <c r="X223" s="11"/>
      <c r="Y223" s="10"/>
      <c r="Z22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3" s="10"/>
      <c r="AB22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3" s="10"/>
      <c r="AD223" s="10"/>
      <c r="AE223" s="10">
        <f t="shared" si="10"/>
        <v>0</v>
      </c>
      <c r="AF223" s="10">
        <f t="shared" si="11"/>
        <v>0</v>
      </c>
      <c r="AG223" s="15" t="e">
        <f>Tableau23[[#This Row],[Teams]]/Tableau23[[#This Row],[Fields]]</f>
        <v>#DIV/0!</v>
      </c>
      <c r="AH223" s="13"/>
      <c r="AI223" s="13"/>
    </row>
    <row r="224" spans="1:35">
      <c r="A224" s="9">
        <v>42592</v>
      </c>
      <c r="B224" s="10" t="s">
        <v>44</v>
      </c>
      <c r="C224" s="11">
        <v>8</v>
      </c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9" t="str">
        <f t="shared" si="9"/>
        <v>42592</v>
      </c>
      <c r="W224" s="11" t="s">
        <v>33</v>
      </c>
      <c r="X224" s="11"/>
      <c r="Y224" s="10"/>
      <c r="Z22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4" s="10"/>
      <c r="AB22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4" s="10"/>
      <c r="AD224" s="10"/>
      <c r="AE224" s="10">
        <f t="shared" si="10"/>
        <v>0</v>
      </c>
      <c r="AF224" s="10">
        <f t="shared" si="11"/>
        <v>0</v>
      </c>
      <c r="AG224" s="15" t="e">
        <f>Tableau23[[#This Row],[Teams]]/Tableau23[[#This Row],[Fields]]</f>
        <v>#DIV/0!</v>
      </c>
      <c r="AH224" s="13"/>
      <c r="AI224" s="13"/>
    </row>
    <row r="225" spans="1:35">
      <c r="A225" s="9">
        <v>42593</v>
      </c>
      <c r="B225" s="10" t="s">
        <v>46</v>
      </c>
      <c r="C225" s="11">
        <v>8</v>
      </c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9" t="str">
        <f t="shared" si="9"/>
        <v>42593</v>
      </c>
      <c r="W225" s="11" t="s">
        <v>33</v>
      </c>
      <c r="X225" s="11"/>
      <c r="Y225" s="10"/>
      <c r="Z22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5" s="10"/>
      <c r="AB22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5" s="10"/>
      <c r="AD225" s="10"/>
      <c r="AE225" s="10">
        <f t="shared" si="10"/>
        <v>0</v>
      </c>
      <c r="AF225" s="10">
        <f t="shared" si="11"/>
        <v>0</v>
      </c>
      <c r="AG225" s="15" t="e">
        <f>Tableau23[[#This Row],[Teams]]/Tableau23[[#This Row],[Fields]]</f>
        <v>#DIV/0!</v>
      </c>
      <c r="AH225" s="13"/>
      <c r="AI225" s="13"/>
    </row>
    <row r="226" spans="1:35">
      <c r="A226" s="9">
        <v>42594</v>
      </c>
      <c r="B226" s="10" t="s">
        <v>48</v>
      </c>
      <c r="C226" s="11">
        <v>8</v>
      </c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9" t="str">
        <f t="shared" si="9"/>
        <v>42594</v>
      </c>
      <c r="W226" s="11" t="s">
        <v>33</v>
      </c>
      <c r="X226" s="11"/>
      <c r="Y226" s="10"/>
      <c r="Z22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6" s="10"/>
      <c r="AB22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6" s="10"/>
      <c r="AD226" s="10"/>
      <c r="AE226" s="10">
        <f t="shared" si="10"/>
        <v>0</v>
      </c>
      <c r="AF226" s="10">
        <f t="shared" si="11"/>
        <v>0</v>
      </c>
      <c r="AG226" s="15" t="e">
        <f>Tableau23[[#This Row],[Teams]]/Tableau23[[#This Row],[Fields]]</f>
        <v>#DIV/0!</v>
      </c>
      <c r="AH226" s="13"/>
      <c r="AI226" s="13"/>
    </row>
    <row r="227" spans="1:35">
      <c r="A227" s="9">
        <v>42595</v>
      </c>
      <c r="B227" s="10" t="s">
        <v>49</v>
      </c>
      <c r="C227" s="11">
        <v>8</v>
      </c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9" t="str">
        <f t="shared" si="9"/>
        <v>42595</v>
      </c>
      <c r="W227" s="11" t="s">
        <v>33</v>
      </c>
      <c r="X227" s="11"/>
      <c r="Y227" s="10"/>
      <c r="Z22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7" s="10"/>
      <c r="AB22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7" s="10"/>
      <c r="AD227" s="10"/>
      <c r="AE227" s="10">
        <f t="shared" si="10"/>
        <v>0</v>
      </c>
      <c r="AF227" s="10">
        <f t="shared" si="11"/>
        <v>0</v>
      </c>
      <c r="AG227" s="15" t="e">
        <f>Tableau23[[#This Row],[Teams]]/Tableau23[[#This Row],[Fields]]</f>
        <v>#DIV/0!</v>
      </c>
      <c r="AH227" s="13"/>
      <c r="AI227" s="13"/>
    </row>
    <row r="228" spans="1:35">
      <c r="A228" s="9">
        <v>42596</v>
      </c>
      <c r="B228" s="10" t="s">
        <v>50</v>
      </c>
      <c r="C228" s="11">
        <v>8</v>
      </c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9" t="str">
        <f t="shared" si="9"/>
        <v>42596</v>
      </c>
      <c r="W228" s="11" t="s">
        <v>33</v>
      </c>
      <c r="X228" s="11"/>
      <c r="Y228" s="10"/>
      <c r="Z22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8" s="10"/>
      <c r="AB22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8" s="10"/>
      <c r="AD228" s="10"/>
      <c r="AE228" s="10">
        <f t="shared" si="10"/>
        <v>0</v>
      </c>
      <c r="AF228" s="10">
        <f t="shared" si="11"/>
        <v>0</v>
      </c>
      <c r="AG228" s="15" t="e">
        <f>Tableau23[[#This Row],[Teams]]/Tableau23[[#This Row],[Fields]]</f>
        <v>#DIV/0!</v>
      </c>
      <c r="AH228" s="13"/>
      <c r="AI228" s="13"/>
    </row>
    <row r="229" spans="1:35">
      <c r="A229" s="9">
        <v>42597</v>
      </c>
      <c r="B229" s="10" t="s">
        <v>36</v>
      </c>
      <c r="C229" s="11">
        <v>8</v>
      </c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9" t="str">
        <f t="shared" si="9"/>
        <v>42597</v>
      </c>
      <c r="W229" s="11" t="s">
        <v>33</v>
      </c>
      <c r="X229" s="11"/>
      <c r="Y229" s="10"/>
      <c r="Z22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29" s="10"/>
      <c r="AB22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29" s="10"/>
      <c r="AD229" s="10"/>
      <c r="AE229" s="10">
        <f t="shared" si="10"/>
        <v>0</v>
      </c>
      <c r="AF229" s="10">
        <f t="shared" si="11"/>
        <v>0</v>
      </c>
      <c r="AG229" s="15" t="e">
        <f>Tableau23[[#This Row],[Teams]]/Tableau23[[#This Row],[Fields]]</f>
        <v>#DIV/0!</v>
      </c>
      <c r="AH229" s="13"/>
      <c r="AI229" s="13"/>
    </row>
    <row r="230" spans="1:35">
      <c r="A230" s="9">
        <v>42598</v>
      </c>
      <c r="B230" s="10" t="s">
        <v>42</v>
      </c>
      <c r="C230" s="11">
        <v>8</v>
      </c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9" t="str">
        <f t="shared" si="9"/>
        <v>42598</v>
      </c>
      <c r="W230" s="11" t="s">
        <v>33</v>
      </c>
      <c r="X230" s="11"/>
      <c r="Y230" s="10"/>
      <c r="Z23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0" s="10"/>
      <c r="AB23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0" s="10"/>
      <c r="AD230" s="10"/>
      <c r="AE230" s="10">
        <f t="shared" si="10"/>
        <v>0</v>
      </c>
      <c r="AF230" s="10">
        <f t="shared" si="11"/>
        <v>0</v>
      </c>
      <c r="AG230" s="15" t="e">
        <f>Tableau23[[#This Row],[Teams]]/Tableau23[[#This Row],[Fields]]</f>
        <v>#DIV/0!</v>
      </c>
      <c r="AH230" s="13"/>
      <c r="AI230" s="13"/>
    </row>
    <row r="231" spans="1:35">
      <c r="A231" s="9">
        <v>42599</v>
      </c>
      <c r="B231" s="10" t="s">
        <v>44</v>
      </c>
      <c r="C231" s="11">
        <v>8</v>
      </c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9" t="str">
        <f t="shared" si="9"/>
        <v>42599</v>
      </c>
      <c r="W231" s="11" t="s">
        <v>33</v>
      </c>
      <c r="X231" s="11"/>
      <c r="Y231" s="10"/>
      <c r="Z23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1" s="10"/>
      <c r="AB23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1" s="10"/>
      <c r="AD231" s="10"/>
      <c r="AE231" s="10">
        <f t="shared" si="10"/>
        <v>0</v>
      </c>
      <c r="AF231" s="10">
        <f t="shared" si="11"/>
        <v>0</v>
      </c>
      <c r="AG231" s="15" t="e">
        <f>Tableau23[[#This Row],[Teams]]/Tableau23[[#This Row],[Fields]]</f>
        <v>#DIV/0!</v>
      </c>
      <c r="AH231" s="13"/>
      <c r="AI231" s="13"/>
    </row>
    <row r="232" spans="1:35">
      <c r="A232" s="9">
        <v>42600</v>
      </c>
      <c r="B232" s="10" t="s">
        <v>46</v>
      </c>
      <c r="C232" s="11">
        <v>8</v>
      </c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9" t="str">
        <f t="shared" si="9"/>
        <v>42600</v>
      </c>
      <c r="W232" s="11" t="s">
        <v>33</v>
      </c>
      <c r="X232" s="11"/>
      <c r="Y232" s="10"/>
      <c r="Z23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2" s="10"/>
      <c r="AB23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2" s="10"/>
      <c r="AD232" s="10"/>
      <c r="AE232" s="10">
        <f t="shared" si="10"/>
        <v>0</v>
      </c>
      <c r="AF232" s="10">
        <f t="shared" si="11"/>
        <v>0</v>
      </c>
      <c r="AG232" s="15" t="e">
        <f>Tableau23[[#This Row],[Teams]]/Tableau23[[#This Row],[Fields]]</f>
        <v>#DIV/0!</v>
      </c>
      <c r="AH232" s="13"/>
      <c r="AI232" s="13"/>
    </row>
    <row r="233" spans="1:35">
      <c r="A233" s="9">
        <v>42601</v>
      </c>
      <c r="B233" s="10" t="s">
        <v>48</v>
      </c>
      <c r="C233" s="11">
        <v>8</v>
      </c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9" t="str">
        <f t="shared" si="9"/>
        <v>42601</v>
      </c>
      <c r="W233" s="11" t="s">
        <v>33</v>
      </c>
      <c r="X233" s="11"/>
      <c r="Y233" s="10"/>
      <c r="Z23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3" s="10"/>
      <c r="AB23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3" s="10"/>
      <c r="AD233" s="10"/>
      <c r="AE233" s="10">
        <f t="shared" si="10"/>
        <v>0</v>
      </c>
      <c r="AF233" s="10">
        <f t="shared" si="11"/>
        <v>0</v>
      </c>
      <c r="AG233" s="15" t="e">
        <f>Tableau23[[#This Row],[Teams]]/Tableau23[[#This Row],[Fields]]</f>
        <v>#DIV/0!</v>
      </c>
      <c r="AH233" s="13"/>
      <c r="AI233" s="13"/>
    </row>
    <row r="234" spans="1:35">
      <c r="A234" s="9">
        <v>42602</v>
      </c>
      <c r="B234" s="10" t="s">
        <v>49</v>
      </c>
      <c r="C234" s="11">
        <v>8</v>
      </c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9" t="str">
        <f t="shared" si="9"/>
        <v>42602</v>
      </c>
      <c r="W234" s="11" t="s">
        <v>33</v>
      </c>
      <c r="X234" s="11"/>
      <c r="Y234" s="10"/>
      <c r="Z23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4" s="10"/>
      <c r="AB23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4" s="10"/>
      <c r="AD234" s="10"/>
      <c r="AE234" s="10">
        <f t="shared" si="10"/>
        <v>0</v>
      </c>
      <c r="AF234" s="10">
        <f t="shared" si="11"/>
        <v>0</v>
      </c>
      <c r="AG234" s="15" t="e">
        <f>Tableau23[[#This Row],[Teams]]/Tableau23[[#This Row],[Fields]]</f>
        <v>#DIV/0!</v>
      </c>
      <c r="AH234" s="13"/>
      <c r="AI234" s="13"/>
    </row>
    <row r="235" spans="1:35">
      <c r="A235" s="9">
        <v>42603</v>
      </c>
      <c r="B235" s="10" t="s">
        <v>50</v>
      </c>
      <c r="C235" s="11">
        <v>8</v>
      </c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9" t="str">
        <f t="shared" si="9"/>
        <v>42603</v>
      </c>
      <c r="W235" s="11" t="s">
        <v>33</v>
      </c>
      <c r="X235" s="11"/>
      <c r="Y235" s="10"/>
      <c r="Z23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5" s="10"/>
      <c r="AB23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5" s="10"/>
      <c r="AD235" s="10"/>
      <c r="AE235" s="10">
        <f t="shared" si="10"/>
        <v>0</v>
      </c>
      <c r="AF235" s="10">
        <f t="shared" si="11"/>
        <v>0</v>
      </c>
      <c r="AG235" s="15" t="e">
        <f>Tableau23[[#This Row],[Teams]]/Tableau23[[#This Row],[Fields]]</f>
        <v>#DIV/0!</v>
      </c>
      <c r="AH235" s="13"/>
      <c r="AI235" s="13"/>
    </row>
    <row r="236" spans="1:35">
      <c r="A236" s="9">
        <v>42604</v>
      </c>
      <c r="B236" s="10" t="s">
        <v>36</v>
      </c>
      <c r="C236" s="11">
        <v>8</v>
      </c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9" t="str">
        <f t="shared" si="9"/>
        <v>42604</v>
      </c>
      <c r="W236" s="11" t="s">
        <v>33</v>
      </c>
      <c r="X236" s="11"/>
      <c r="Y236" s="10"/>
      <c r="Z23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6" s="10"/>
      <c r="AB23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6" s="10"/>
      <c r="AD236" s="10"/>
      <c r="AE236" s="10">
        <f t="shared" si="10"/>
        <v>0</v>
      </c>
      <c r="AF236" s="10">
        <f t="shared" si="11"/>
        <v>0</v>
      </c>
      <c r="AG236" s="15" t="e">
        <f>Tableau23[[#This Row],[Teams]]/Tableau23[[#This Row],[Fields]]</f>
        <v>#DIV/0!</v>
      </c>
      <c r="AH236" s="13"/>
      <c r="AI236" s="13"/>
    </row>
    <row r="237" spans="1:35">
      <c r="A237" s="9">
        <v>42605</v>
      </c>
      <c r="B237" s="10" t="s">
        <v>42</v>
      </c>
      <c r="C237" s="11">
        <v>8</v>
      </c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9" t="str">
        <f t="shared" si="9"/>
        <v>42605</v>
      </c>
      <c r="W237" s="11" t="s">
        <v>33</v>
      </c>
      <c r="X237" s="11"/>
      <c r="Y237" s="10"/>
      <c r="Z23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7" s="10"/>
      <c r="AB23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7" s="10"/>
      <c r="AD237" s="10"/>
      <c r="AE237" s="10">
        <f t="shared" si="10"/>
        <v>0</v>
      </c>
      <c r="AF237" s="10">
        <f t="shared" si="11"/>
        <v>0</v>
      </c>
      <c r="AG237" s="15" t="e">
        <f>Tableau23[[#This Row],[Teams]]/Tableau23[[#This Row],[Fields]]</f>
        <v>#DIV/0!</v>
      </c>
      <c r="AH237" s="13"/>
      <c r="AI237" s="13"/>
    </row>
    <row r="238" spans="1:35">
      <c r="A238" s="9">
        <v>42606</v>
      </c>
      <c r="B238" s="10" t="s">
        <v>44</v>
      </c>
      <c r="C238" s="11">
        <v>8</v>
      </c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9" t="str">
        <f t="shared" si="9"/>
        <v>42606</v>
      </c>
      <c r="W238" s="11" t="s">
        <v>33</v>
      </c>
      <c r="X238" s="11"/>
      <c r="Y238" s="10"/>
      <c r="Z23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8" s="10"/>
      <c r="AB23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8" s="10"/>
      <c r="AD238" s="10"/>
      <c r="AE238" s="10">
        <f t="shared" si="10"/>
        <v>0</v>
      </c>
      <c r="AF238" s="10">
        <f t="shared" si="11"/>
        <v>0</v>
      </c>
      <c r="AG238" s="15" t="e">
        <f>Tableau23[[#This Row],[Teams]]/Tableau23[[#This Row],[Fields]]</f>
        <v>#DIV/0!</v>
      </c>
      <c r="AH238" s="13"/>
      <c r="AI238" s="13"/>
    </row>
    <row r="239" spans="1:35">
      <c r="A239" s="9">
        <v>42607</v>
      </c>
      <c r="B239" s="10" t="s">
        <v>46</v>
      </c>
      <c r="C239" s="11">
        <v>8</v>
      </c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9" t="str">
        <f t="shared" si="9"/>
        <v>42607</v>
      </c>
      <c r="W239" s="11" t="s">
        <v>33</v>
      </c>
      <c r="X239" s="11"/>
      <c r="Y239" s="10"/>
      <c r="Z23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39" s="10"/>
      <c r="AB23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39" s="10"/>
      <c r="AD239" s="10"/>
      <c r="AE239" s="10">
        <f t="shared" si="10"/>
        <v>0</v>
      </c>
      <c r="AF239" s="10">
        <f t="shared" si="11"/>
        <v>0</v>
      </c>
      <c r="AG239" s="15" t="e">
        <f>Tableau23[[#This Row],[Teams]]/Tableau23[[#This Row],[Fields]]</f>
        <v>#DIV/0!</v>
      </c>
      <c r="AH239" s="13"/>
      <c r="AI239" s="13"/>
    </row>
    <row r="240" spans="1:35">
      <c r="A240" s="9">
        <v>42608</v>
      </c>
      <c r="B240" s="10" t="s">
        <v>48</v>
      </c>
      <c r="C240" s="11">
        <v>8</v>
      </c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9" t="str">
        <f t="shared" si="9"/>
        <v>42608</v>
      </c>
      <c r="W240" s="11" t="s">
        <v>33</v>
      </c>
      <c r="X240" s="11"/>
      <c r="Y240" s="10"/>
      <c r="Z24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0" s="10"/>
      <c r="AB24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0" s="10"/>
      <c r="AD240" s="10"/>
      <c r="AE240" s="10">
        <f t="shared" si="10"/>
        <v>0</v>
      </c>
      <c r="AF240" s="10">
        <f t="shared" si="11"/>
        <v>0</v>
      </c>
      <c r="AG240" s="15" t="e">
        <f>Tableau23[[#This Row],[Teams]]/Tableau23[[#This Row],[Fields]]</f>
        <v>#DIV/0!</v>
      </c>
      <c r="AH240" s="13"/>
      <c r="AI240" s="13"/>
    </row>
    <row r="241" spans="1:35">
      <c r="A241" s="9">
        <v>42609</v>
      </c>
      <c r="B241" s="10" t="s">
        <v>49</v>
      </c>
      <c r="C241" s="11">
        <v>8</v>
      </c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9" t="str">
        <f t="shared" si="9"/>
        <v>42609</v>
      </c>
      <c r="W241" s="11" t="s">
        <v>33</v>
      </c>
      <c r="X241" s="11"/>
      <c r="Y241" s="10"/>
      <c r="Z24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1" s="10"/>
      <c r="AB24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1" s="10"/>
      <c r="AD241" s="10"/>
      <c r="AE241" s="10">
        <f t="shared" si="10"/>
        <v>0</v>
      </c>
      <c r="AF241" s="10">
        <f t="shared" si="11"/>
        <v>0</v>
      </c>
      <c r="AG241" s="15" t="e">
        <f>Tableau23[[#This Row],[Teams]]/Tableau23[[#This Row],[Fields]]</f>
        <v>#DIV/0!</v>
      </c>
      <c r="AH241" s="13"/>
      <c r="AI241" s="13"/>
    </row>
    <row r="242" spans="1:35">
      <c r="A242" s="9">
        <v>42610</v>
      </c>
      <c r="B242" s="10" t="s">
        <v>50</v>
      </c>
      <c r="C242" s="11">
        <v>8</v>
      </c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9" t="str">
        <f t="shared" si="9"/>
        <v>42610</v>
      </c>
      <c r="W242" s="11" t="s">
        <v>33</v>
      </c>
      <c r="X242" s="11"/>
      <c r="Y242" s="10"/>
      <c r="Z24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2" s="10"/>
      <c r="AB24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2" s="10"/>
      <c r="AD242" s="10"/>
      <c r="AE242" s="10">
        <f t="shared" si="10"/>
        <v>0</v>
      </c>
      <c r="AF242" s="10">
        <f t="shared" si="11"/>
        <v>0</v>
      </c>
      <c r="AG242" s="15" t="e">
        <f>Tableau23[[#This Row],[Teams]]/Tableau23[[#This Row],[Fields]]</f>
        <v>#DIV/0!</v>
      </c>
      <c r="AH242" s="13"/>
      <c r="AI242" s="13"/>
    </row>
    <row r="243" spans="1:35">
      <c r="A243" s="9">
        <v>42611</v>
      </c>
      <c r="B243" s="10" t="s">
        <v>36</v>
      </c>
      <c r="C243" s="11">
        <v>8</v>
      </c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9" t="str">
        <f t="shared" si="9"/>
        <v>42611</v>
      </c>
      <c r="W243" s="11" t="s">
        <v>33</v>
      </c>
      <c r="X243" s="11"/>
      <c r="Y243" s="10"/>
      <c r="Z24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3" s="10"/>
      <c r="AB24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3" s="10"/>
      <c r="AD243" s="10"/>
      <c r="AE243" s="10">
        <f t="shared" si="10"/>
        <v>0</v>
      </c>
      <c r="AF243" s="10">
        <f t="shared" si="11"/>
        <v>0</v>
      </c>
      <c r="AG243" s="15" t="e">
        <f>Tableau23[[#This Row],[Teams]]/Tableau23[[#This Row],[Fields]]</f>
        <v>#DIV/0!</v>
      </c>
      <c r="AH243" s="13"/>
      <c r="AI243" s="13"/>
    </row>
    <row r="244" spans="1:35">
      <c r="A244" s="9">
        <v>42612</v>
      </c>
      <c r="B244" s="10" t="s">
        <v>42</v>
      </c>
      <c r="C244" s="11">
        <v>8</v>
      </c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9" t="str">
        <f t="shared" si="9"/>
        <v>42612</v>
      </c>
      <c r="W244" s="11" t="s">
        <v>33</v>
      </c>
      <c r="X244" s="11"/>
      <c r="Y244" s="10"/>
      <c r="Z24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4" s="10"/>
      <c r="AB24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4" s="10"/>
      <c r="AD244" s="10"/>
      <c r="AE244" s="10">
        <f t="shared" si="10"/>
        <v>0</v>
      </c>
      <c r="AF244" s="10">
        <f t="shared" si="11"/>
        <v>0</v>
      </c>
      <c r="AG244" s="15" t="e">
        <f>Tableau23[[#This Row],[Teams]]/Tableau23[[#This Row],[Fields]]</f>
        <v>#DIV/0!</v>
      </c>
      <c r="AH244" s="13"/>
      <c r="AI244" s="13"/>
    </row>
    <row r="245" spans="1:35">
      <c r="A245" s="9">
        <v>42613</v>
      </c>
      <c r="B245" s="10" t="s">
        <v>44</v>
      </c>
      <c r="C245" s="11">
        <v>8</v>
      </c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9" t="str">
        <f t="shared" si="9"/>
        <v>42613</v>
      </c>
      <c r="W245" s="11" t="s">
        <v>33</v>
      </c>
      <c r="X245" s="11"/>
      <c r="Y245" s="10"/>
      <c r="Z24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5" s="10"/>
      <c r="AB24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5" s="10"/>
      <c r="AD245" s="10"/>
      <c r="AE245" s="10">
        <f t="shared" si="10"/>
        <v>0</v>
      </c>
      <c r="AF245" s="10">
        <f t="shared" si="11"/>
        <v>0</v>
      </c>
      <c r="AG245" s="15" t="e">
        <f>Tableau23[[#This Row],[Teams]]/Tableau23[[#This Row],[Fields]]</f>
        <v>#DIV/0!</v>
      </c>
      <c r="AH245" s="13"/>
      <c r="AI245" s="13"/>
    </row>
    <row r="246" spans="1:35">
      <c r="A246" s="9">
        <v>42614</v>
      </c>
      <c r="B246" s="10" t="s">
        <v>46</v>
      </c>
      <c r="C246" s="11">
        <v>9</v>
      </c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9" t="str">
        <f t="shared" si="9"/>
        <v>42614</v>
      </c>
      <c r="W246" s="11" t="s">
        <v>33</v>
      </c>
      <c r="X246" s="11"/>
      <c r="Y246" s="10"/>
      <c r="Z24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6" s="10"/>
      <c r="AB24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6" s="10"/>
      <c r="AD246" s="10"/>
      <c r="AE246" s="10">
        <f t="shared" si="10"/>
        <v>0</v>
      </c>
      <c r="AF246" s="10">
        <f t="shared" si="11"/>
        <v>0</v>
      </c>
      <c r="AG246" s="15" t="e">
        <f>Tableau23[[#This Row],[Teams]]/Tableau23[[#This Row],[Fields]]</f>
        <v>#DIV/0!</v>
      </c>
      <c r="AH246" s="13"/>
      <c r="AI246" s="13"/>
    </row>
    <row r="247" spans="1:35">
      <c r="A247" s="9">
        <v>42615</v>
      </c>
      <c r="B247" s="10" t="s">
        <v>48</v>
      </c>
      <c r="C247" s="11">
        <v>9</v>
      </c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9" t="str">
        <f t="shared" si="9"/>
        <v>42615</v>
      </c>
      <c r="W247" s="11" t="s">
        <v>33</v>
      </c>
      <c r="X247" s="11"/>
      <c r="Y247" s="10"/>
      <c r="Z24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7" s="10"/>
      <c r="AB24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7" s="10"/>
      <c r="AD247" s="10"/>
      <c r="AE247" s="10">
        <f t="shared" si="10"/>
        <v>0</v>
      </c>
      <c r="AF247" s="10">
        <f t="shared" si="11"/>
        <v>0</v>
      </c>
      <c r="AG247" s="15" t="e">
        <f>Tableau23[[#This Row],[Teams]]/Tableau23[[#This Row],[Fields]]</f>
        <v>#DIV/0!</v>
      </c>
      <c r="AH247" s="13"/>
      <c r="AI247" s="13"/>
    </row>
    <row r="248" spans="1:35">
      <c r="A248" s="9">
        <v>42616</v>
      </c>
      <c r="B248" s="10" t="s">
        <v>49</v>
      </c>
      <c r="C248" s="11">
        <v>9</v>
      </c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9" t="str">
        <f t="shared" si="9"/>
        <v>42616</v>
      </c>
      <c r="W248" s="11" t="s">
        <v>33</v>
      </c>
      <c r="X248" s="11"/>
      <c r="Y248" s="10"/>
      <c r="Z24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8" s="10"/>
      <c r="AB24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8" s="10"/>
      <c r="AD248" s="10"/>
      <c r="AE248" s="10">
        <f t="shared" si="10"/>
        <v>0</v>
      </c>
      <c r="AF248" s="10">
        <f t="shared" si="11"/>
        <v>0</v>
      </c>
      <c r="AG248" s="15" t="e">
        <f>Tableau23[[#This Row],[Teams]]/Tableau23[[#This Row],[Fields]]</f>
        <v>#DIV/0!</v>
      </c>
      <c r="AH248" s="13"/>
      <c r="AI248" s="13"/>
    </row>
    <row r="249" spans="1:35">
      <c r="A249" s="9">
        <v>42617</v>
      </c>
      <c r="B249" s="10" t="s">
        <v>50</v>
      </c>
      <c r="C249" s="11">
        <v>9</v>
      </c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9" t="str">
        <f t="shared" si="9"/>
        <v>42617</v>
      </c>
      <c r="W249" s="11" t="s">
        <v>33</v>
      </c>
      <c r="X249" s="11"/>
      <c r="Y249" s="10"/>
      <c r="Z24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49" s="10"/>
      <c r="AB24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49" s="10"/>
      <c r="AD249" s="10"/>
      <c r="AE249" s="10">
        <f t="shared" si="10"/>
        <v>0</v>
      </c>
      <c r="AF249" s="10">
        <f t="shared" si="11"/>
        <v>0</v>
      </c>
      <c r="AG249" s="15" t="e">
        <f>Tableau23[[#This Row],[Teams]]/Tableau23[[#This Row],[Fields]]</f>
        <v>#DIV/0!</v>
      </c>
      <c r="AH249" s="13"/>
      <c r="AI249" s="13"/>
    </row>
    <row r="250" spans="1:35">
      <c r="A250" s="9">
        <v>42618</v>
      </c>
      <c r="B250" s="10" t="s">
        <v>36</v>
      </c>
      <c r="C250" s="11">
        <v>9</v>
      </c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9" t="str">
        <f t="shared" si="9"/>
        <v>42618</v>
      </c>
      <c r="W250" s="11" t="s">
        <v>33</v>
      </c>
      <c r="X250" s="11"/>
      <c r="Y250" s="10"/>
      <c r="Z25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0" s="10"/>
      <c r="AB25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0" s="10"/>
      <c r="AD250" s="10"/>
      <c r="AE250" s="10">
        <f t="shared" si="10"/>
        <v>0</v>
      </c>
      <c r="AF250" s="10">
        <f t="shared" si="11"/>
        <v>0</v>
      </c>
      <c r="AG250" s="15" t="e">
        <f>Tableau23[[#This Row],[Teams]]/Tableau23[[#This Row],[Fields]]</f>
        <v>#DIV/0!</v>
      </c>
      <c r="AH250" s="13"/>
      <c r="AI250" s="13"/>
    </row>
    <row r="251" spans="1:35">
      <c r="A251" s="9">
        <v>42619</v>
      </c>
      <c r="B251" s="10" t="s">
        <v>42</v>
      </c>
      <c r="C251" s="11">
        <v>9</v>
      </c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9" t="str">
        <f t="shared" si="9"/>
        <v>42619</v>
      </c>
      <c r="W251" s="11" t="s">
        <v>33</v>
      </c>
      <c r="X251" s="11"/>
      <c r="Y251" s="10"/>
      <c r="Z25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1" s="10"/>
      <c r="AB25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1" s="10"/>
      <c r="AD251" s="10"/>
      <c r="AE251" s="10">
        <f t="shared" si="10"/>
        <v>0</v>
      </c>
      <c r="AF251" s="10">
        <f t="shared" si="11"/>
        <v>0</v>
      </c>
      <c r="AG251" s="15" t="e">
        <f>Tableau23[[#This Row],[Teams]]/Tableau23[[#This Row],[Fields]]</f>
        <v>#DIV/0!</v>
      </c>
      <c r="AH251" s="13"/>
      <c r="AI251" s="13"/>
    </row>
    <row r="252" spans="1:35">
      <c r="A252" s="9">
        <v>42620</v>
      </c>
      <c r="B252" s="10" t="s">
        <v>44</v>
      </c>
      <c r="C252" s="11">
        <v>9</v>
      </c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9" t="str">
        <f t="shared" si="9"/>
        <v>42620</v>
      </c>
      <c r="W252" s="11" t="s">
        <v>33</v>
      </c>
      <c r="X252" s="11"/>
      <c r="Y252" s="10"/>
      <c r="Z25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2" s="10"/>
      <c r="AB25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2" s="10"/>
      <c r="AD252" s="10"/>
      <c r="AE252" s="10">
        <f t="shared" si="10"/>
        <v>0</v>
      </c>
      <c r="AF252" s="10">
        <f t="shared" si="11"/>
        <v>0</v>
      </c>
      <c r="AG252" s="15" t="e">
        <f>Tableau23[[#This Row],[Teams]]/Tableau23[[#This Row],[Fields]]</f>
        <v>#DIV/0!</v>
      </c>
      <c r="AH252" s="13"/>
      <c r="AI252" s="13"/>
    </row>
    <row r="253" spans="1:35">
      <c r="A253" s="9">
        <v>42621</v>
      </c>
      <c r="B253" s="10" t="s">
        <v>46</v>
      </c>
      <c r="C253" s="11">
        <v>9</v>
      </c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9" t="str">
        <f t="shared" si="9"/>
        <v>42621</v>
      </c>
      <c r="W253" s="11" t="s">
        <v>33</v>
      </c>
      <c r="X253" s="11"/>
      <c r="Y253" s="10"/>
      <c r="Z25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3" s="10"/>
      <c r="AB25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3" s="10"/>
      <c r="AD253" s="10"/>
      <c r="AE253" s="10">
        <f t="shared" si="10"/>
        <v>0</v>
      </c>
      <c r="AF253" s="10">
        <f t="shared" si="11"/>
        <v>0</v>
      </c>
      <c r="AG253" s="15" t="e">
        <f>Tableau23[[#This Row],[Teams]]/Tableau23[[#This Row],[Fields]]</f>
        <v>#DIV/0!</v>
      </c>
      <c r="AH253" s="13"/>
      <c r="AI253" s="13"/>
    </row>
    <row r="254" spans="1:35">
      <c r="A254" s="9">
        <v>42622</v>
      </c>
      <c r="B254" s="10" t="s">
        <v>48</v>
      </c>
      <c r="C254" s="11">
        <v>9</v>
      </c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9" t="str">
        <f t="shared" si="9"/>
        <v>42622</v>
      </c>
      <c r="W254" s="11" t="s">
        <v>33</v>
      </c>
      <c r="X254" s="11"/>
      <c r="Y254" s="10"/>
      <c r="Z25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4" s="10"/>
      <c r="AB25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4" s="10"/>
      <c r="AD254" s="10"/>
      <c r="AE254" s="10">
        <f t="shared" si="10"/>
        <v>0</v>
      </c>
      <c r="AF254" s="10">
        <f t="shared" si="11"/>
        <v>0</v>
      </c>
      <c r="AG254" s="15" t="e">
        <f>Tableau23[[#This Row],[Teams]]/Tableau23[[#This Row],[Fields]]</f>
        <v>#DIV/0!</v>
      </c>
      <c r="AH254" s="13"/>
      <c r="AI254" s="13"/>
    </row>
    <row r="255" spans="1:35">
      <c r="A255" s="9">
        <v>42623</v>
      </c>
      <c r="B255" s="10" t="s">
        <v>49</v>
      </c>
      <c r="C255" s="11">
        <v>9</v>
      </c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9" t="str">
        <f t="shared" si="9"/>
        <v>42623</v>
      </c>
      <c r="W255" s="11" t="s">
        <v>33</v>
      </c>
      <c r="X255" s="11"/>
      <c r="Y255" s="10"/>
      <c r="Z25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5" s="10"/>
      <c r="AB25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5" s="10"/>
      <c r="AD255" s="10"/>
      <c r="AE255" s="10">
        <f t="shared" si="10"/>
        <v>0</v>
      </c>
      <c r="AF255" s="10">
        <f t="shared" si="11"/>
        <v>0</v>
      </c>
      <c r="AG255" s="15" t="e">
        <f>Tableau23[[#This Row],[Teams]]/Tableau23[[#This Row],[Fields]]</f>
        <v>#DIV/0!</v>
      </c>
      <c r="AH255" s="13"/>
      <c r="AI255" s="13"/>
    </row>
    <row r="256" spans="1:35">
      <c r="A256" s="9">
        <v>42624</v>
      </c>
      <c r="B256" s="10" t="s">
        <v>50</v>
      </c>
      <c r="C256" s="11">
        <v>9</v>
      </c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9" t="str">
        <f t="shared" si="9"/>
        <v>42624</v>
      </c>
      <c r="W256" s="11" t="s">
        <v>33</v>
      </c>
      <c r="X256" s="11"/>
      <c r="Y256" s="10"/>
      <c r="Z25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6" s="10"/>
      <c r="AB25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6" s="10"/>
      <c r="AD256" s="10"/>
      <c r="AE256" s="10">
        <f t="shared" si="10"/>
        <v>0</v>
      </c>
      <c r="AF256" s="10">
        <f t="shared" si="11"/>
        <v>0</v>
      </c>
      <c r="AG256" s="15" t="e">
        <f>Tableau23[[#This Row],[Teams]]/Tableau23[[#This Row],[Fields]]</f>
        <v>#DIV/0!</v>
      </c>
      <c r="AH256" s="13"/>
      <c r="AI256" s="13"/>
    </row>
    <row r="257" spans="1:35">
      <c r="A257" s="9">
        <v>42625</v>
      </c>
      <c r="B257" s="10" t="s">
        <v>36</v>
      </c>
      <c r="C257" s="11">
        <v>9</v>
      </c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9" t="str">
        <f t="shared" si="9"/>
        <v>42625</v>
      </c>
      <c r="W257" s="11" t="s">
        <v>33</v>
      </c>
      <c r="X257" s="11"/>
      <c r="Y257" s="10"/>
      <c r="Z25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7" s="10"/>
      <c r="AB25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7" s="10"/>
      <c r="AD257" s="10"/>
      <c r="AE257" s="10">
        <f t="shared" si="10"/>
        <v>0</v>
      </c>
      <c r="AF257" s="10">
        <f t="shared" si="11"/>
        <v>0</v>
      </c>
      <c r="AG257" s="15" t="e">
        <f>Tableau23[[#This Row],[Teams]]/Tableau23[[#This Row],[Fields]]</f>
        <v>#DIV/0!</v>
      </c>
      <c r="AH257" s="13"/>
      <c r="AI257" s="13"/>
    </row>
    <row r="258" spans="1:35">
      <c r="A258" s="9">
        <v>42626</v>
      </c>
      <c r="B258" s="10" t="s">
        <v>42</v>
      </c>
      <c r="C258" s="11">
        <v>9</v>
      </c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9" t="str">
        <f t="shared" ref="V258:V321" si="12">D258&amp;A258</f>
        <v>42626</v>
      </c>
      <c r="W258" s="11" t="s">
        <v>33</v>
      </c>
      <c r="X258" s="11"/>
      <c r="Y258" s="10"/>
      <c r="Z25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8" s="10"/>
      <c r="AB25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8" s="10"/>
      <c r="AD258" s="10"/>
      <c r="AE258" s="10">
        <f t="shared" ref="AE258:AE321" si="13">SUM(E258:U258)</f>
        <v>0</v>
      </c>
      <c r="AF258" s="10">
        <f t="shared" ref="AF258:AF321" si="14">COUNT(E258:U258)</f>
        <v>0</v>
      </c>
      <c r="AG258" s="15" t="e">
        <f>Tableau23[[#This Row],[Teams]]/Tableau23[[#This Row],[Fields]]</f>
        <v>#DIV/0!</v>
      </c>
      <c r="AH258" s="13"/>
      <c r="AI258" s="13"/>
    </row>
    <row r="259" spans="1:35">
      <c r="A259" s="9">
        <v>42627</v>
      </c>
      <c r="B259" s="10" t="s">
        <v>44</v>
      </c>
      <c r="C259" s="11">
        <v>9</v>
      </c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9" t="str">
        <f t="shared" si="12"/>
        <v>42627</v>
      </c>
      <c r="W259" s="11" t="s">
        <v>33</v>
      </c>
      <c r="X259" s="11"/>
      <c r="Y259" s="10"/>
      <c r="Z25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59" s="10"/>
      <c r="AB25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59" s="10"/>
      <c r="AD259" s="10"/>
      <c r="AE259" s="10">
        <f t="shared" si="13"/>
        <v>0</v>
      </c>
      <c r="AF259" s="10">
        <f t="shared" si="14"/>
        <v>0</v>
      </c>
      <c r="AG259" s="15" t="e">
        <f>Tableau23[[#This Row],[Teams]]/Tableau23[[#This Row],[Fields]]</f>
        <v>#DIV/0!</v>
      </c>
      <c r="AH259" s="13"/>
      <c r="AI259" s="13"/>
    </row>
    <row r="260" spans="1:35">
      <c r="A260" s="9">
        <v>42628</v>
      </c>
      <c r="B260" s="10" t="s">
        <v>46</v>
      </c>
      <c r="C260" s="11">
        <v>9</v>
      </c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9" t="str">
        <f t="shared" si="12"/>
        <v>42628</v>
      </c>
      <c r="W260" s="11" t="s">
        <v>33</v>
      </c>
      <c r="X260" s="11"/>
      <c r="Y260" s="10"/>
      <c r="Z26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0" s="10"/>
      <c r="AB26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0" s="10"/>
      <c r="AD260" s="10"/>
      <c r="AE260" s="10">
        <f t="shared" si="13"/>
        <v>0</v>
      </c>
      <c r="AF260" s="10">
        <f t="shared" si="14"/>
        <v>0</v>
      </c>
      <c r="AG260" s="15" t="e">
        <f>Tableau23[[#This Row],[Teams]]/Tableau23[[#This Row],[Fields]]</f>
        <v>#DIV/0!</v>
      </c>
      <c r="AH260" s="13"/>
      <c r="AI260" s="13"/>
    </row>
    <row r="261" spans="1:35">
      <c r="A261" s="9">
        <v>42629</v>
      </c>
      <c r="B261" s="10" t="s">
        <v>48</v>
      </c>
      <c r="C261" s="11">
        <v>9</v>
      </c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9" t="str">
        <f t="shared" si="12"/>
        <v>42629</v>
      </c>
      <c r="W261" s="11" t="s">
        <v>33</v>
      </c>
      <c r="X261" s="11"/>
      <c r="Y261" s="10"/>
      <c r="Z26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1" s="10"/>
      <c r="AB26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1" s="10"/>
      <c r="AD261" s="10"/>
      <c r="AE261" s="10">
        <f t="shared" si="13"/>
        <v>0</v>
      </c>
      <c r="AF261" s="10">
        <f t="shared" si="14"/>
        <v>0</v>
      </c>
      <c r="AG261" s="15" t="e">
        <f>Tableau23[[#This Row],[Teams]]/Tableau23[[#This Row],[Fields]]</f>
        <v>#DIV/0!</v>
      </c>
      <c r="AH261" s="13"/>
      <c r="AI261" s="13"/>
    </row>
    <row r="262" spans="1:35">
      <c r="A262" s="9">
        <v>42630</v>
      </c>
      <c r="B262" s="10" t="s">
        <v>49</v>
      </c>
      <c r="C262" s="11">
        <v>9</v>
      </c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9" t="str">
        <f t="shared" si="12"/>
        <v>42630</v>
      </c>
      <c r="W262" s="11" t="s">
        <v>33</v>
      </c>
      <c r="X262" s="11"/>
      <c r="Y262" s="10"/>
      <c r="Z26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2" s="10"/>
      <c r="AB26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2" s="10"/>
      <c r="AD262" s="10"/>
      <c r="AE262" s="10">
        <f t="shared" si="13"/>
        <v>0</v>
      </c>
      <c r="AF262" s="10">
        <f t="shared" si="14"/>
        <v>0</v>
      </c>
      <c r="AG262" s="15" t="e">
        <f>Tableau23[[#This Row],[Teams]]/Tableau23[[#This Row],[Fields]]</f>
        <v>#DIV/0!</v>
      </c>
      <c r="AH262" s="13"/>
      <c r="AI262" s="13"/>
    </row>
    <row r="263" spans="1:35">
      <c r="A263" s="9">
        <v>42631</v>
      </c>
      <c r="B263" s="10" t="s">
        <v>50</v>
      </c>
      <c r="C263" s="11">
        <v>9</v>
      </c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9" t="str">
        <f t="shared" si="12"/>
        <v>42631</v>
      </c>
      <c r="W263" s="11" t="s">
        <v>33</v>
      </c>
      <c r="X263" s="11"/>
      <c r="Y263" s="10"/>
      <c r="Z26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3" s="10"/>
      <c r="AB26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3" s="10"/>
      <c r="AD263" s="10"/>
      <c r="AE263" s="10">
        <f t="shared" si="13"/>
        <v>0</v>
      </c>
      <c r="AF263" s="10">
        <f t="shared" si="14"/>
        <v>0</v>
      </c>
      <c r="AG263" s="15" t="e">
        <f>Tableau23[[#This Row],[Teams]]/Tableau23[[#This Row],[Fields]]</f>
        <v>#DIV/0!</v>
      </c>
      <c r="AH263" s="13"/>
      <c r="AI263" s="13"/>
    </row>
    <row r="264" spans="1:35">
      <c r="A264" s="9">
        <v>42632</v>
      </c>
      <c r="B264" s="10" t="s">
        <v>36</v>
      </c>
      <c r="C264" s="11">
        <v>9</v>
      </c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9" t="str">
        <f t="shared" si="12"/>
        <v>42632</v>
      </c>
      <c r="W264" s="11" t="s">
        <v>33</v>
      </c>
      <c r="X264" s="11"/>
      <c r="Y264" s="10"/>
      <c r="Z26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4" s="10"/>
      <c r="AB26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4" s="10"/>
      <c r="AD264" s="10"/>
      <c r="AE264" s="10">
        <f t="shared" si="13"/>
        <v>0</v>
      </c>
      <c r="AF264" s="10">
        <f t="shared" si="14"/>
        <v>0</v>
      </c>
      <c r="AG264" s="15" t="e">
        <f>Tableau23[[#This Row],[Teams]]/Tableau23[[#This Row],[Fields]]</f>
        <v>#DIV/0!</v>
      </c>
      <c r="AH264" s="13"/>
      <c r="AI264" s="13"/>
    </row>
    <row r="265" spans="1:35">
      <c r="A265" s="9">
        <v>42633</v>
      </c>
      <c r="B265" s="10" t="s">
        <v>42</v>
      </c>
      <c r="C265" s="11">
        <v>9</v>
      </c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9" t="str">
        <f t="shared" si="12"/>
        <v>42633</v>
      </c>
      <c r="W265" s="11" t="s">
        <v>33</v>
      </c>
      <c r="X265" s="11"/>
      <c r="Y265" s="10"/>
      <c r="Z26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5" s="10"/>
      <c r="AB26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5" s="10"/>
      <c r="AD265" s="10"/>
      <c r="AE265" s="10">
        <f t="shared" si="13"/>
        <v>0</v>
      </c>
      <c r="AF265" s="10">
        <f t="shared" si="14"/>
        <v>0</v>
      </c>
      <c r="AG265" s="15" t="e">
        <f>Tableau23[[#This Row],[Teams]]/Tableau23[[#This Row],[Fields]]</f>
        <v>#DIV/0!</v>
      </c>
      <c r="AH265" s="13"/>
      <c r="AI265" s="13"/>
    </row>
    <row r="266" spans="1:35">
      <c r="A266" s="9">
        <v>42634</v>
      </c>
      <c r="B266" s="10" t="s">
        <v>44</v>
      </c>
      <c r="C266" s="11">
        <v>9</v>
      </c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9" t="str">
        <f t="shared" si="12"/>
        <v>42634</v>
      </c>
      <c r="W266" s="11" t="s">
        <v>33</v>
      </c>
      <c r="X266" s="11"/>
      <c r="Y266" s="10"/>
      <c r="Z26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6" s="10"/>
      <c r="AB26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6" s="10"/>
      <c r="AD266" s="10"/>
      <c r="AE266" s="10">
        <f t="shared" si="13"/>
        <v>0</v>
      </c>
      <c r="AF266" s="10">
        <f t="shared" si="14"/>
        <v>0</v>
      </c>
      <c r="AG266" s="15" t="e">
        <f>Tableau23[[#This Row],[Teams]]/Tableau23[[#This Row],[Fields]]</f>
        <v>#DIV/0!</v>
      </c>
      <c r="AH266" s="13"/>
      <c r="AI266" s="13"/>
    </row>
    <row r="267" spans="1:35">
      <c r="A267" s="9">
        <v>42635</v>
      </c>
      <c r="B267" s="10" t="s">
        <v>46</v>
      </c>
      <c r="C267" s="11">
        <v>9</v>
      </c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9" t="str">
        <f t="shared" si="12"/>
        <v>42635</v>
      </c>
      <c r="W267" s="11" t="s">
        <v>33</v>
      </c>
      <c r="X267" s="11"/>
      <c r="Y267" s="10"/>
      <c r="Z26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7" s="10"/>
      <c r="AB26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7" s="10"/>
      <c r="AD267" s="10"/>
      <c r="AE267" s="10">
        <f t="shared" si="13"/>
        <v>0</v>
      </c>
      <c r="AF267" s="10">
        <f t="shared" si="14"/>
        <v>0</v>
      </c>
      <c r="AG267" s="15" t="e">
        <f>Tableau23[[#This Row],[Teams]]/Tableau23[[#This Row],[Fields]]</f>
        <v>#DIV/0!</v>
      </c>
      <c r="AH267" s="13"/>
      <c r="AI267" s="13"/>
    </row>
    <row r="268" spans="1:35">
      <c r="A268" s="9">
        <v>42636</v>
      </c>
      <c r="B268" s="10" t="s">
        <v>48</v>
      </c>
      <c r="C268" s="11">
        <v>9</v>
      </c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9" t="str">
        <f t="shared" si="12"/>
        <v>42636</v>
      </c>
      <c r="W268" s="11" t="s">
        <v>33</v>
      </c>
      <c r="X268" s="11"/>
      <c r="Y268" s="10"/>
      <c r="Z26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8" s="10"/>
      <c r="AB26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8" s="10"/>
      <c r="AD268" s="10"/>
      <c r="AE268" s="10">
        <f t="shared" si="13"/>
        <v>0</v>
      </c>
      <c r="AF268" s="10">
        <f t="shared" si="14"/>
        <v>0</v>
      </c>
      <c r="AG268" s="15" t="e">
        <f>Tableau23[[#This Row],[Teams]]/Tableau23[[#This Row],[Fields]]</f>
        <v>#DIV/0!</v>
      </c>
      <c r="AH268" s="13"/>
      <c r="AI268" s="13"/>
    </row>
    <row r="269" spans="1:35">
      <c r="A269" s="9">
        <v>42637</v>
      </c>
      <c r="B269" s="10" t="s">
        <v>49</v>
      </c>
      <c r="C269" s="11">
        <v>9</v>
      </c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9" t="str">
        <f t="shared" si="12"/>
        <v>42637</v>
      </c>
      <c r="W269" s="11" t="s">
        <v>33</v>
      </c>
      <c r="X269" s="11"/>
      <c r="Y269" s="10"/>
      <c r="Z26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69" s="10"/>
      <c r="AB26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69" s="10"/>
      <c r="AD269" s="10"/>
      <c r="AE269" s="10">
        <f t="shared" si="13"/>
        <v>0</v>
      </c>
      <c r="AF269" s="10">
        <f t="shared" si="14"/>
        <v>0</v>
      </c>
      <c r="AG269" s="15" t="e">
        <f>Tableau23[[#This Row],[Teams]]/Tableau23[[#This Row],[Fields]]</f>
        <v>#DIV/0!</v>
      </c>
      <c r="AH269" s="13"/>
      <c r="AI269" s="13"/>
    </row>
    <row r="270" spans="1:35">
      <c r="A270" s="9">
        <v>42638</v>
      </c>
      <c r="B270" s="10" t="s">
        <v>50</v>
      </c>
      <c r="C270" s="11">
        <v>9</v>
      </c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9" t="str">
        <f t="shared" si="12"/>
        <v>42638</v>
      </c>
      <c r="W270" s="11" t="s">
        <v>33</v>
      </c>
      <c r="X270" s="11"/>
      <c r="Y270" s="10"/>
      <c r="Z27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0" s="10"/>
      <c r="AB27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0" s="10"/>
      <c r="AD270" s="10"/>
      <c r="AE270" s="10">
        <f t="shared" si="13"/>
        <v>0</v>
      </c>
      <c r="AF270" s="10">
        <f t="shared" si="14"/>
        <v>0</v>
      </c>
      <c r="AG270" s="15" t="e">
        <f>Tableau23[[#This Row],[Teams]]/Tableau23[[#This Row],[Fields]]</f>
        <v>#DIV/0!</v>
      </c>
      <c r="AH270" s="13"/>
      <c r="AI270" s="13"/>
    </row>
    <row r="271" spans="1:35">
      <c r="A271" s="9">
        <v>42639</v>
      </c>
      <c r="B271" s="10" t="s">
        <v>36</v>
      </c>
      <c r="C271" s="11">
        <v>9</v>
      </c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9" t="str">
        <f t="shared" si="12"/>
        <v>42639</v>
      </c>
      <c r="W271" s="11" t="s">
        <v>33</v>
      </c>
      <c r="X271" s="11"/>
      <c r="Y271" s="11"/>
      <c r="Z271" s="11" t="s">
        <v>130</v>
      </c>
      <c r="AA271" s="11"/>
      <c r="AB271" s="11" t="s">
        <v>130</v>
      </c>
      <c r="AC271" s="10"/>
      <c r="AD271" s="10"/>
      <c r="AE271" s="10">
        <f t="shared" si="13"/>
        <v>0</v>
      </c>
      <c r="AF271" s="10">
        <f t="shared" si="14"/>
        <v>0</v>
      </c>
      <c r="AG271" s="15" t="e">
        <f>Tableau23[[#This Row],[Teams]]/Tableau23[[#This Row],[Fields]]</f>
        <v>#DIV/0!</v>
      </c>
      <c r="AH271" s="13"/>
      <c r="AI271" s="13"/>
    </row>
    <row r="272" spans="1:35">
      <c r="A272" s="9">
        <v>42640</v>
      </c>
      <c r="B272" s="10" t="s">
        <v>42</v>
      </c>
      <c r="C272" s="11">
        <v>9</v>
      </c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9" t="str">
        <f t="shared" si="12"/>
        <v>42640</v>
      </c>
      <c r="W272" s="11" t="s">
        <v>33</v>
      </c>
      <c r="X272" s="11"/>
      <c r="Y272" s="10"/>
      <c r="Z27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2" s="10"/>
      <c r="AB27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2" s="10"/>
      <c r="AD272" s="10"/>
      <c r="AE272" s="10">
        <f t="shared" si="13"/>
        <v>0</v>
      </c>
      <c r="AF272" s="10">
        <f t="shared" si="14"/>
        <v>0</v>
      </c>
      <c r="AG272" s="15" t="e">
        <f>Tableau23[[#This Row],[Teams]]/Tableau23[[#This Row],[Fields]]</f>
        <v>#DIV/0!</v>
      </c>
      <c r="AH272" s="13"/>
      <c r="AI272" s="13"/>
    </row>
    <row r="273" spans="1:35">
      <c r="A273" s="9">
        <v>42641</v>
      </c>
      <c r="B273" s="10" t="s">
        <v>44</v>
      </c>
      <c r="C273" s="11">
        <v>9</v>
      </c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9" t="str">
        <f t="shared" si="12"/>
        <v>42641</v>
      </c>
      <c r="W273" s="11" t="s">
        <v>33</v>
      </c>
      <c r="X273" s="11"/>
      <c r="Y273" s="10"/>
      <c r="Z27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3" s="10"/>
      <c r="AB27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3" s="10"/>
      <c r="AD273" s="10"/>
      <c r="AE273" s="10">
        <f t="shared" si="13"/>
        <v>0</v>
      </c>
      <c r="AF273" s="10">
        <f t="shared" si="14"/>
        <v>0</v>
      </c>
      <c r="AG273" s="15" t="e">
        <f>Tableau23[[#This Row],[Teams]]/Tableau23[[#This Row],[Fields]]</f>
        <v>#DIV/0!</v>
      </c>
      <c r="AH273" s="13"/>
      <c r="AI273" s="13"/>
    </row>
    <row r="274" spans="1:35">
      <c r="A274" s="9">
        <v>42642</v>
      </c>
      <c r="B274" s="10" t="s">
        <v>46</v>
      </c>
      <c r="C274" s="11">
        <v>9</v>
      </c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9" t="str">
        <f t="shared" si="12"/>
        <v>42642</v>
      </c>
      <c r="W274" s="11" t="s">
        <v>33</v>
      </c>
      <c r="X274" s="11"/>
      <c r="Y274" s="10"/>
      <c r="Z27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4" s="10"/>
      <c r="AB27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4" s="10"/>
      <c r="AD274" s="10"/>
      <c r="AE274" s="10">
        <f t="shared" si="13"/>
        <v>0</v>
      </c>
      <c r="AF274" s="10">
        <f t="shared" si="14"/>
        <v>0</v>
      </c>
      <c r="AG274" s="15" t="e">
        <f>Tableau23[[#This Row],[Teams]]/Tableau23[[#This Row],[Fields]]</f>
        <v>#DIV/0!</v>
      </c>
      <c r="AH274" s="13"/>
      <c r="AI274" s="13"/>
    </row>
    <row r="275" spans="1:35">
      <c r="A275" s="9">
        <v>42643</v>
      </c>
      <c r="B275" s="10" t="s">
        <v>48</v>
      </c>
      <c r="C275" s="11">
        <v>9</v>
      </c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9" t="str">
        <f t="shared" si="12"/>
        <v>42643</v>
      </c>
      <c r="W275" s="11" t="s">
        <v>33</v>
      </c>
      <c r="X275" s="11"/>
      <c r="Y275" s="10"/>
      <c r="Z27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5" s="10"/>
      <c r="AB27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5" s="10"/>
      <c r="AD275" s="10"/>
      <c r="AE275" s="10">
        <f t="shared" si="13"/>
        <v>0</v>
      </c>
      <c r="AF275" s="10">
        <f t="shared" si="14"/>
        <v>0</v>
      </c>
      <c r="AG275" s="15" t="e">
        <f>Tableau23[[#This Row],[Teams]]/Tableau23[[#This Row],[Fields]]</f>
        <v>#DIV/0!</v>
      </c>
      <c r="AH275" s="13"/>
      <c r="AI275" s="13"/>
    </row>
    <row r="276" spans="1:35">
      <c r="A276" s="9">
        <v>42644</v>
      </c>
      <c r="B276" s="10" t="s">
        <v>49</v>
      </c>
      <c r="C276" s="11">
        <v>10</v>
      </c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9" t="str">
        <f t="shared" si="12"/>
        <v>42644</v>
      </c>
      <c r="W276" s="11" t="s">
        <v>33</v>
      </c>
      <c r="X276" s="11"/>
      <c r="Y276" s="10"/>
      <c r="Z27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6" s="10"/>
      <c r="AB27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6" s="10"/>
      <c r="AD276" s="10"/>
      <c r="AE276" s="10">
        <f t="shared" si="13"/>
        <v>0</v>
      </c>
      <c r="AF276" s="10">
        <f t="shared" si="14"/>
        <v>0</v>
      </c>
      <c r="AG276" s="15" t="e">
        <f>Tableau23[[#This Row],[Teams]]/Tableau23[[#This Row],[Fields]]</f>
        <v>#DIV/0!</v>
      </c>
      <c r="AH276" s="13"/>
      <c r="AI276" s="13"/>
    </row>
    <row r="277" spans="1:35">
      <c r="A277" s="9">
        <v>42645</v>
      </c>
      <c r="B277" s="10" t="s">
        <v>50</v>
      </c>
      <c r="C277" s="11">
        <v>10</v>
      </c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9" t="str">
        <f t="shared" si="12"/>
        <v>42645</v>
      </c>
      <c r="W277" s="11" t="s">
        <v>33</v>
      </c>
      <c r="X277" s="11"/>
      <c r="Y277" s="10"/>
      <c r="Z27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7" s="10"/>
      <c r="AB27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7" s="10"/>
      <c r="AD277" s="10"/>
      <c r="AE277" s="10">
        <f t="shared" si="13"/>
        <v>0</v>
      </c>
      <c r="AF277" s="10">
        <f t="shared" si="14"/>
        <v>0</v>
      </c>
      <c r="AG277" s="15" t="e">
        <f>Tableau23[[#This Row],[Teams]]/Tableau23[[#This Row],[Fields]]</f>
        <v>#DIV/0!</v>
      </c>
      <c r="AH277" s="13"/>
      <c r="AI277" s="13"/>
    </row>
    <row r="278" spans="1:35">
      <c r="A278" s="9">
        <v>42646</v>
      </c>
      <c r="B278" s="10" t="s">
        <v>36</v>
      </c>
      <c r="C278" s="11">
        <v>10</v>
      </c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9" t="str">
        <f t="shared" si="12"/>
        <v>42646</v>
      </c>
      <c r="W278" s="11" t="s">
        <v>33</v>
      </c>
      <c r="X278" s="11"/>
      <c r="Y278" s="10"/>
      <c r="Z27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8" s="10"/>
      <c r="AB27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8" s="10"/>
      <c r="AD278" s="10"/>
      <c r="AE278" s="10">
        <f t="shared" si="13"/>
        <v>0</v>
      </c>
      <c r="AF278" s="10">
        <f t="shared" si="14"/>
        <v>0</v>
      </c>
      <c r="AG278" s="15" t="e">
        <f>Tableau23[[#This Row],[Teams]]/Tableau23[[#This Row],[Fields]]</f>
        <v>#DIV/0!</v>
      </c>
      <c r="AH278" s="13"/>
      <c r="AI278" s="13"/>
    </row>
    <row r="279" spans="1:35">
      <c r="A279" s="9">
        <v>42647</v>
      </c>
      <c r="B279" s="10" t="s">
        <v>42</v>
      </c>
      <c r="C279" s="11">
        <v>10</v>
      </c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9" t="str">
        <f t="shared" si="12"/>
        <v>42647</v>
      </c>
      <c r="W279" s="11" t="s">
        <v>33</v>
      </c>
      <c r="X279" s="11"/>
      <c r="Y279" s="10"/>
      <c r="Z27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79" s="10"/>
      <c r="AB27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79" s="10"/>
      <c r="AD279" s="10"/>
      <c r="AE279" s="10">
        <f t="shared" si="13"/>
        <v>0</v>
      </c>
      <c r="AF279" s="10">
        <f t="shared" si="14"/>
        <v>0</v>
      </c>
      <c r="AG279" s="15" t="e">
        <f>Tableau23[[#This Row],[Teams]]/Tableau23[[#This Row],[Fields]]</f>
        <v>#DIV/0!</v>
      </c>
      <c r="AH279" s="13"/>
      <c r="AI279" s="13"/>
    </row>
    <row r="280" spans="1:35">
      <c r="A280" s="9">
        <v>42648</v>
      </c>
      <c r="B280" s="10" t="s">
        <v>44</v>
      </c>
      <c r="C280" s="11">
        <v>10</v>
      </c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9" t="str">
        <f t="shared" si="12"/>
        <v>42648</v>
      </c>
      <c r="W280" s="11" t="s">
        <v>33</v>
      </c>
      <c r="X280" s="11"/>
      <c r="Y280" s="10"/>
      <c r="Z28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0" s="10"/>
      <c r="AB28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0" s="10"/>
      <c r="AD280" s="10"/>
      <c r="AE280" s="10">
        <f t="shared" si="13"/>
        <v>0</v>
      </c>
      <c r="AF280" s="10">
        <f t="shared" si="14"/>
        <v>0</v>
      </c>
      <c r="AG280" s="15" t="e">
        <f>Tableau23[[#This Row],[Teams]]/Tableau23[[#This Row],[Fields]]</f>
        <v>#DIV/0!</v>
      </c>
      <c r="AH280" s="13"/>
      <c r="AI280" s="13"/>
    </row>
    <row r="281" spans="1:35">
      <c r="A281" s="9">
        <v>42649</v>
      </c>
      <c r="B281" s="10" t="s">
        <v>46</v>
      </c>
      <c r="C281" s="11">
        <v>10</v>
      </c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9" t="str">
        <f t="shared" si="12"/>
        <v>42649</v>
      </c>
      <c r="W281" s="11" t="s">
        <v>33</v>
      </c>
      <c r="X281" s="11"/>
      <c r="Y281" s="10"/>
      <c r="Z28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1" s="10"/>
      <c r="AB28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1" s="10"/>
      <c r="AD281" s="10"/>
      <c r="AE281" s="10">
        <f t="shared" si="13"/>
        <v>0</v>
      </c>
      <c r="AF281" s="10">
        <f t="shared" si="14"/>
        <v>0</v>
      </c>
      <c r="AG281" s="15" t="e">
        <f>Tableau23[[#This Row],[Teams]]/Tableau23[[#This Row],[Fields]]</f>
        <v>#DIV/0!</v>
      </c>
      <c r="AH281" s="13"/>
      <c r="AI281" s="13"/>
    </row>
    <row r="282" spans="1:35">
      <c r="A282" s="9">
        <v>42650</v>
      </c>
      <c r="B282" s="10" t="s">
        <v>48</v>
      </c>
      <c r="C282" s="11">
        <v>10</v>
      </c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9" t="str">
        <f t="shared" si="12"/>
        <v>42650</v>
      </c>
      <c r="W282" s="11" t="s">
        <v>33</v>
      </c>
      <c r="X282" s="11"/>
      <c r="Y282" s="10"/>
      <c r="Z28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2" s="10"/>
      <c r="AB28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2" s="10"/>
      <c r="AD282" s="10"/>
      <c r="AE282" s="10">
        <f t="shared" si="13"/>
        <v>0</v>
      </c>
      <c r="AF282" s="10">
        <f t="shared" si="14"/>
        <v>0</v>
      </c>
      <c r="AG282" s="15" t="e">
        <f>Tableau23[[#This Row],[Teams]]/Tableau23[[#This Row],[Fields]]</f>
        <v>#DIV/0!</v>
      </c>
      <c r="AH282" s="13"/>
      <c r="AI282" s="13"/>
    </row>
    <row r="283" spans="1:35">
      <c r="A283" s="9">
        <v>42651</v>
      </c>
      <c r="B283" s="10" t="s">
        <v>49</v>
      </c>
      <c r="C283" s="11">
        <v>10</v>
      </c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9" t="str">
        <f t="shared" si="12"/>
        <v>42651</v>
      </c>
      <c r="W283" s="11" t="s">
        <v>33</v>
      </c>
      <c r="X283" s="11"/>
      <c r="Y283" s="10"/>
      <c r="Z28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3" s="10"/>
      <c r="AB28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3" s="10"/>
      <c r="AD283" s="10"/>
      <c r="AE283" s="10">
        <f t="shared" si="13"/>
        <v>0</v>
      </c>
      <c r="AF283" s="10">
        <f t="shared" si="14"/>
        <v>0</v>
      </c>
      <c r="AG283" s="15" t="e">
        <f>Tableau23[[#This Row],[Teams]]/Tableau23[[#This Row],[Fields]]</f>
        <v>#DIV/0!</v>
      </c>
      <c r="AH283" s="13"/>
      <c r="AI283" s="13"/>
    </row>
    <row r="284" spans="1:35">
      <c r="A284" s="9">
        <v>42652</v>
      </c>
      <c r="B284" s="10" t="s">
        <v>50</v>
      </c>
      <c r="C284" s="11">
        <v>10</v>
      </c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9" t="str">
        <f t="shared" si="12"/>
        <v>42652</v>
      </c>
      <c r="W284" s="11" t="s">
        <v>33</v>
      </c>
      <c r="X284" s="11"/>
      <c r="Y284" s="10"/>
      <c r="Z28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4" s="10"/>
      <c r="AB28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4" s="10"/>
      <c r="AD284" s="10"/>
      <c r="AE284" s="10">
        <f t="shared" si="13"/>
        <v>0</v>
      </c>
      <c r="AF284" s="10">
        <f t="shared" si="14"/>
        <v>0</v>
      </c>
      <c r="AG284" s="15" t="e">
        <f>Tableau23[[#This Row],[Teams]]/Tableau23[[#This Row],[Fields]]</f>
        <v>#DIV/0!</v>
      </c>
      <c r="AH284" s="13"/>
      <c r="AI284" s="13"/>
    </row>
    <row r="285" spans="1:35">
      <c r="A285" s="9">
        <v>42653</v>
      </c>
      <c r="B285" s="10" t="s">
        <v>36</v>
      </c>
      <c r="C285" s="11">
        <v>10</v>
      </c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9" t="str">
        <f t="shared" si="12"/>
        <v>42653</v>
      </c>
      <c r="W285" s="11" t="s">
        <v>33</v>
      </c>
      <c r="X285" s="11"/>
      <c r="Y285" s="10"/>
      <c r="Z28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5" s="10"/>
      <c r="AB28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5" s="10"/>
      <c r="AD285" s="10"/>
      <c r="AE285" s="10">
        <f t="shared" si="13"/>
        <v>0</v>
      </c>
      <c r="AF285" s="10">
        <f t="shared" si="14"/>
        <v>0</v>
      </c>
      <c r="AG285" s="15" t="e">
        <f>Tableau23[[#This Row],[Teams]]/Tableau23[[#This Row],[Fields]]</f>
        <v>#DIV/0!</v>
      </c>
      <c r="AH285" s="13"/>
      <c r="AI285" s="13"/>
    </row>
    <row r="286" spans="1:35">
      <c r="A286" s="9">
        <v>42654</v>
      </c>
      <c r="B286" s="10" t="s">
        <v>42</v>
      </c>
      <c r="C286" s="11">
        <v>10</v>
      </c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9" t="str">
        <f t="shared" si="12"/>
        <v>42654</v>
      </c>
      <c r="W286" s="11" t="s">
        <v>33</v>
      </c>
      <c r="X286" s="11"/>
      <c r="Y286" s="10"/>
      <c r="Z28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6" s="10"/>
      <c r="AB28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6" s="10"/>
      <c r="AD286" s="10"/>
      <c r="AE286" s="10">
        <f t="shared" si="13"/>
        <v>0</v>
      </c>
      <c r="AF286" s="10">
        <f t="shared" si="14"/>
        <v>0</v>
      </c>
      <c r="AG286" s="15" t="e">
        <f>Tableau23[[#This Row],[Teams]]/Tableau23[[#This Row],[Fields]]</f>
        <v>#DIV/0!</v>
      </c>
      <c r="AH286" s="13"/>
      <c r="AI286" s="13"/>
    </row>
    <row r="287" spans="1:35">
      <c r="A287" s="9">
        <v>42655</v>
      </c>
      <c r="B287" s="10" t="s">
        <v>44</v>
      </c>
      <c r="C287" s="11">
        <v>10</v>
      </c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9" t="str">
        <f t="shared" si="12"/>
        <v>42655</v>
      </c>
      <c r="W287" s="11" t="s">
        <v>33</v>
      </c>
      <c r="X287" s="11"/>
      <c r="Y287" s="10"/>
      <c r="Z28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7" s="10"/>
      <c r="AB28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7" s="10"/>
      <c r="AD287" s="10"/>
      <c r="AE287" s="10">
        <f t="shared" si="13"/>
        <v>0</v>
      </c>
      <c r="AF287" s="10">
        <f t="shared" si="14"/>
        <v>0</v>
      </c>
      <c r="AG287" s="15" t="e">
        <f>Tableau23[[#This Row],[Teams]]/Tableau23[[#This Row],[Fields]]</f>
        <v>#DIV/0!</v>
      </c>
      <c r="AH287" s="13"/>
      <c r="AI287" s="13"/>
    </row>
    <row r="288" spans="1:35">
      <c r="A288" s="9">
        <v>42656</v>
      </c>
      <c r="B288" s="10" t="s">
        <v>46</v>
      </c>
      <c r="C288" s="11">
        <v>10</v>
      </c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9" t="str">
        <f t="shared" si="12"/>
        <v>42656</v>
      </c>
      <c r="W288" s="11" t="s">
        <v>33</v>
      </c>
      <c r="X288" s="11"/>
      <c r="Y288" s="10"/>
      <c r="Z28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8" s="10"/>
      <c r="AB28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8" s="10"/>
      <c r="AD288" s="10"/>
      <c r="AE288" s="10">
        <f t="shared" si="13"/>
        <v>0</v>
      </c>
      <c r="AF288" s="10">
        <f t="shared" si="14"/>
        <v>0</v>
      </c>
      <c r="AG288" s="15" t="e">
        <f>Tableau23[[#This Row],[Teams]]/Tableau23[[#This Row],[Fields]]</f>
        <v>#DIV/0!</v>
      </c>
      <c r="AH288" s="13"/>
      <c r="AI288" s="13"/>
    </row>
    <row r="289" spans="1:35">
      <c r="A289" s="9">
        <v>42657</v>
      </c>
      <c r="B289" s="10" t="s">
        <v>48</v>
      </c>
      <c r="C289" s="11">
        <v>10</v>
      </c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9" t="str">
        <f t="shared" si="12"/>
        <v>42657</v>
      </c>
      <c r="W289" s="11" t="s">
        <v>33</v>
      </c>
      <c r="X289" s="11"/>
      <c r="Y289" s="10"/>
      <c r="Z28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89" s="10"/>
      <c r="AB28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89" s="10"/>
      <c r="AD289" s="10"/>
      <c r="AE289" s="10">
        <f t="shared" si="13"/>
        <v>0</v>
      </c>
      <c r="AF289" s="10">
        <f t="shared" si="14"/>
        <v>0</v>
      </c>
      <c r="AG289" s="15" t="e">
        <f>Tableau23[[#This Row],[Teams]]/Tableau23[[#This Row],[Fields]]</f>
        <v>#DIV/0!</v>
      </c>
      <c r="AH289" s="13"/>
      <c r="AI289" s="13"/>
    </row>
    <row r="290" spans="1:35">
      <c r="A290" s="9">
        <v>42658</v>
      </c>
      <c r="B290" s="10" t="s">
        <v>49</v>
      </c>
      <c r="C290" s="11">
        <v>10</v>
      </c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9" t="str">
        <f t="shared" si="12"/>
        <v>42658</v>
      </c>
      <c r="W290" s="11" t="s">
        <v>33</v>
      </c>
      <c r="X290" s="11"/>
      <c r="Y290" s="10"/>
      <c r="Z29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0" s="10"/>
      <c r="AB29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0" s="10"/>
      <c r="AD290" s="10"/>
      <c r="AE290" s="10">
        <f t="shared" si="13"/>
        <v>0</v>
      </c>
      <c r="AF290" s="10">
        <f t="shared" si="14"/>
        <v>0</v>
      </c>
      <c r="AG290" s="15" t="e">
        <f>Tableau23[[#This Row],[Teams]]/Tableau23[[#This Row],[Fields]]</f>
        <v>#DIV/0!</v>
      </c>
      <c r="AH290" s="13"/>
      <c r="AI290" s="13"/>
    </row>
    <row r="291" spans="1:35">
      <c r="A291" s="9">
        <v>42659</v>
      </c>
      <c r="B291" s="10" t="s">
        <v>50</v>
      </c>
      <c r="C291" s="11">
        <v>10</v>
      </c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9" t="str">
        <f t="shared" si="12"/>
        <v>42659</v>
      </c>
      <c r="W291" s="11" t="s">
        <v>33</v>
      </c>
      <c r="X291" s="11"/>
      <c r="Y291" s="10"/>
      <c r="Z29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1" s="10"/>
      <c r="AB29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1" s="10"/>
      <c r="AD291" s="10"/>
      <c r="AE291" s="10">
        <f t="shared" si="13"/>
        <v>0</v>
      </c>
      <c r="AF291" s="10">
        <f t="shared" si="14"/>
        <v>0</v>
      </c>
      <c r="AG291" s="15" t="e">
        <f>Tableau23[[#This Row],[Teams]]/Tableau23[[#This Row],[Fields]]</f>
        <v>#DIV/0!</v>
      </c>
      <c r="AH291" s="13"/>
      <c r="AI291" s="13"/>
    </row>
    <row r="292" spans="1:35">
      <c r="A292" s="9">
        <v>42660</v>
      </c>
      <c r="B292" s="10" t="s">
        <v>36</v>
      </c>
      <c r="C292" s="11">
        <v>10</v>
      </c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9" t="str">
        <f t="shared" si="12"/>
        <v>42660</v>
      </c>
      <c r="W292" s="11" t="s">
        <v>33</v>
      </c>
      <c r="X292" s="11"/>
      <c r="Y292" s="11"/>
      <c r="Z29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2" s="11"/>
      <c r="AB292" s="11" t="s">
        <v>130</v>
      </c>
      <c r="AC292" s="10"/>
      <c r="AD292" s="10"/>
      <c r="AE292" s="10">
        <f t="shared" si="13"/>
        <v>0</v>
      </c>
      <c r="AF292" s="10">
        <f t="shared" si="14"/>
        <v>0</v>
      </c>
      <c r="AG292" s="15" t="e">
        <f>Tableau23[[#This Row],[Teams]]/Tableau23[[#This Row],[Fields]]</f>
        <v>#DIV/0!</v>
      </c>
      <c r="AH292" s="13"/>
      <c r="AI292" s="13"/>
    </row>
    <row r="293" spans="1:35">
      <c r="A293" s="9">
        <v>42661</v>
      </c>
      <c r="B293" s="10" t="s">
        <v>42</v>
      </c>
      <c r="C293" s="11">
        <v>10</v>
      </c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9" t="str">
        <f t="shared" si="12"/>
        <v>42661</v>
      </c>
      <c r="W293" s="11" t="s">
        <v>33</v>
      </c>
      <c r="X293" s="11"/>
      <c r="Y293" s="10"/>
      <c r="Z29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3" s="10"/>
      <c r="AB29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3" s="10"/>
      <c r="AD293" s="10"/>
      <c r="AE293" s="10">
        <f t="shared" si="13"/>
        <v>0</v>
      </c>
      <c r="AF293" s="10">
        <f t="shared" si="14"/>
        <v>0</v>
      </c>
      <c r="AG293" s="15" t="e">
        <f>Tableau23[[#This Row],[Teams]]/Tableau23[[#This Row],[Fields]]</f>
        <v>#DIV/0!</v>
      </c>
      <c r="AH293" s="13"/>
      <c r="AI293" s="13"/>
    </row>
    <row r="294" spans="1:35">
      <c r="A294" s="9">
        <v>42662</v>
      </c>
      <c r="B294" s="10" t="s">
        <v>44</v>
      </c>
      <c r="C294" s="11">
        <v>10</v>
      </c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9" t="str">
        <f t="shared" si="12"/>
        <v>42662</v>
      </c>
      <c r="W294" s="11" t="s">
        <v>33</v>
      </c>
      <c r="X294" s="11"/>
      <c r="Y294" s="10"/>
      <c r="Z29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4" s="10"/>
      <c r="AB29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4" s="10"/>
      <c r="AD294" s="10"/>
      <c r="AE294" s="10">
        <f t="shared" si="13"/>
        <v>0</v>
      </c>
      <c r="AF294" s="10">
        <f t="shared" si="14"/>
        <v>0</v>
      </c>
      <c r="AG294" s="15" t="e">
        <f>Tableau23[[#This Row],[Teams]]/Tableau23[[#This Row],[Fields]]</f>
        <v>#DIV/0!</v>
      </c>
      <c r="AH294" s="13"/>
      <c r="AI294" s="13"/>
    </row>
    <row r="295" spans="1:35">
      <c r="A295" s="9">
        <v>42663</v>
      </c>
      <c r="B295" s="10" t="s">
        <v>46</v>
      </c>
      <c r="C295" s="11">
        <v>10</v>
      </c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9" t="str">
        <f t="shared" si="12"/>
        <v>42663</v>
      </c>
      <c r="W295" s="11" t="s">
        <v>33</v>
      </c>
      <c r="X295" s="11"/>
      <c r="Y295" s="10"/>
      <c r="Z29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5" s="10"/>
      <c r="AB29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5" s="10"/>
      <c r="AD295" s="10"/>
      <c r="AE295" s="10">
        <f t="shared" si="13"/>
        <v>0</v>
      </c>
      <c r="AF295" s="10">
        <f t="shared" si="14"/>
        <v>0</v>
      </c>
      <c r="AG295" s="15" t="e">
        <f>Tableau23[[#This Row],[Teams]]/Tableau23[[#This Row],[Fields]]</f>
        <v>#DIV/0!</v>
      </c>
      <c r="AH295" s="13"/>
      <c r="AI295" s="13"/>
    </row>
    <row r="296" spans="1:35">
      <c r="A296" s="9">
        <v>42664</v>
      </c>
      <c r="B296" s="10" t="s">
        <v>48</v>
      </c>
      <c r="C296" s="11">
        <v>10</v>
      </c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9" t="str">
        <f t="shared" si="12"/>
        <v>42664</v>
      </c>
      <c r="W296" s="11" t="s">
        <v>33</v>
      </c>
      <c r="X296" s="11"/>
      <c r="Y296" s="10"/>
      <c r="Z29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6" s="10"/>
      <c r="AB29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6" s="10"/>
      <c r="AD296" s="10"/>
      <c r="AE296" s="10">
        <f t="shared" si="13"/>
        <v>0</v>
      </c>
      <c r="AF296" s="10">
        <f t="shared" si="14"/>
        <v>0</v>
      </c>
      <c r="AG296" s="15" t="e">
        <f>Tableau23[[#This Row],[Teams]]/Tableau23[[#This Row],[Fields]]</f>
        <v>#DIV/0!</v>
      </c>
      <c r="AH296" s="13"/>
      <c r="AI296" s="13"/>
    </row>
    <row r="297" spans="1:35">
      <c r="A297" s="9">
        <v>42665</v>
      </c>
      <c r="B297" s="10" t="s">
        <v>49</v>
      </c>
      <c r="C297" s="11">
        <v>10</v>
      </c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9" t="str">
        <f t="shared" si="12"/>
        <v>42665</v>
      </c>
      <c r="W297" s="11" t="s">
        <v>33</v>
      </c>
      <c r="X297" s="11"/>
      <c r="Y297" s="10"/>
      <c r="Z29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7" s="10"/>
      <c r="AB29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7" s="10"/>
      <c r="AD297" s="10"/>
      <c r="AE297" s="10">
        <f t="shared" si="13"/>
        <v>0</v>
      </c>
      <c r="AF297" s="10">
        <f t="shared" si="14"/>
        <v>0</v>
      </c>
      <c r="AG297" s="15" t="e">
        <f>Tableau23[[#This Row],[Teams]]/Tableau23[[#This Row],[Fields]]</f>
        <v>#DIV/0!</v>
      </c>
      <c r="AH297" s="13"/>
      <c r="AI297" s="13"/>
    </row>
    <row r="298" spans="1:35">
      <c r="A298" s="9">
        <v>42666</v>
      </c>
      <c r="B298" s="10" t="s">
        <v>50</v>
      </c>
      <c r="C298" s="11">
        <v>10</v>
      </c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9" t="str">
        <f t="shared" si="12"/>
        <v>42666</v>
      </c>
      <c r="W298" s="11" t="s">
        <v>33</v>
      </c>
      <c r="X298" s="11"/>
      <c r="Y298" s="10"/>
      <c r="Z29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8" s="10"/>
      <c r="AB29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8" s="10"/>
      <c r="AD298" s="10"/>
      <c r="AE298" s="10">
        <f t="shared" si="13"/>
        <v>0</v>
      </c>
      <c r="AF298" s="10">
        <f t="shared" si="14"/>
        <v>0</v>
      </c>
      <c r="AG298" s="15" t="e">
        <f>Tableau23[[#This Row],[Teams]]/Tableau23[[#This Row],[Fields]]</f>
        <v>#DIV/0!</v>
      </c>
      <c r="AH298" s="13"/>
      <c r="AI298" s="13"/>
    </row>
    <row r="299" spans="1:35">
      <c r="A299" s="9">
        <v>42667</v>
      </c>
      <c r="B299" s="10" t="s">
        <v>36</v>
      </c>
      <c r="C299" s="11">
        <v>10</v>
      </c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9" t="str">
        <f t="shared" si="12"/>
        <v>42667</v>
      </c>
      <c r="W299" s="11" t="s">
        <v>33</v>
      </c>
      <c r="X299" s="11"/>
      <c r="Y299" s="10"/>
      <c r="Z29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299" s="10"/>
      <c r="AB29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299" s="10"/>
      <c r="AD299" s="10"/>
      <c r="AE299" s="10">
        <f t="shared" si="13"/>
        <v>0</v>
      </c>
      <c r="AF299" s="10">
        <f t="shared" si="14"/>
        <v>0</v>
      </c>
      <c r="AG299" s="15" t="e">
        <f>Tableau23[[#This Row],[Teams]]/Tableau23[[#This Row],[Fields]]</f>
        <v>#DIV/0!</v>
      </c>
      <c r="AH299" s="13"/>
      <c r="AI299" s="13"/>
    </row>
    <row r="300" spans="1:35">
      <c r="A300" s="9">
        <v>42668</v>
      </c>
      <c r="B300" s="10" t="s">
        <v>42</v>
      </c>
      <c r="C300" s="11">
        <v>10</v>
      </c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9" t="str">
        <f t="shared" si="12"/>
        <v>42668</v>
      </c>
      <c r="W300" s="11" t="s">
        <v>33</v>
      </c>
      <c r="X300" s="11"/>
      <c r="Y300" s="10"/>
      <c r="Z30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0" s="10"/>
      <c r="AB30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0" s="10"/>
      <c r="AD300" s="10"/>
      <c r="AE300" s="10">
        <f t="shared" si="13"/>
        <v>0</v>
      </c>
      <c r="AF300" s="10">
        <f t="shared" si="14"/>
        <v>0</v>
      </c>
      <c r="AG300" s="15" t="e">
        <f>Tableau23[[#This Row],[Teams]]/Tableau23[[#This Row],[Fields]]</f>
        <v>#DIV/0!</v>
      </c>
      <c r="AH300" s="13"/>
      <c r="AI300" s="13"/>
    </row>
    <row r="301" spans="1:35">
      <c r="A301" s="9">
        <v>42669</v>
      </c>
      <c r="B301" s="10" t="s">
        <v>44</v>
      </c>
      <c r="C301" s="11">
        <v>10</v>
      </c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9" t="str">
        <f t="shared" si="12"/>
        <v>42669</v>
      </c>
      <c r="W301" s="11" t="s">
        <v>33</v>
      </c>
      <c r="X301" s="11"/>
      <c r="Y301" s="10"/>
      <c r="Z30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1" s="10"/>
      <c r="AB30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1" s="10"/>
      <c r="AD301" s="10"/>
      <c r="AE301" s="10">
        <f t="shared" si="13"/>
        <v>0</v>
      </c>
      <c r="AF301" s="10">
        <f t="shared" si="14"/>
        <v>0</v>
      </c>
      <c r="AG301" s="15" t="e">
        <f>Tableau23[[#This Row],[Teams]]/Tableau23[[#This Row],[Fields]]</f>
        <v>#DIV/0!</v>
      </c>
      <c r="AH301" s="13"/>
      <c r="AI301" s="13"/>
    </row>
    <row r="302" spans="1:35">
      <c r="A302" s="9">
        <v>42670</v>
      </c>
      <c r="B302" s="10" t="s">
        <v>46</v>
      </c>
      <c r="C302" s="11">
        <v>10</v>
      </c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9" t="str">
        <f t="shared" si="12"/>
        <v>42670</v>
      </c>
      <c r="W302" s="11" t="s">
        <v>33</v>
      </c>
      <c r="X302" s="11"/>
      <c r="Y302" s="10"/>
      <c r="Z30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2" s="10"/>
      <c r="AB30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2" s="10"/>
      <c r="AD302" s="10"/>
      <c r="AE302" s="10">
        <f t="shared" si="13"/>
        <v>0</v>
      </c>
      <c r="AF302" s="10">
        <f t="shared" si="14"/>
        <v>0</v>
      </c>
      <c r="AG302" s="15" t="e">
        <f>Tableau23[[#This Row],[Teams]]/Tableau23[[#This Row],[Fields]]</f>
        <v>#DIV/0!</v>
      </c>
      <c r="AH302" s="13"/>
      <c r="AI302" s="13"/>
    </row>
    <row r="303" spans="1:35">
      <c r="A303" s="9">
        <v>42671</v>
      </c>
      <c r="B303" s="10" t="s">
        <v>48</v>
      </c>
      <c r="C303" s="11">
        <v>10</v>
      </c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9" t="str">
        <f t="shared" si="12"/>
        <v>42671</v>
      </c>
      <c r="W303" s="11" t="s">
        <v>33</v>
      </c>
      <c r="X303" s="11"/>
      <c r="Y303" s="10"/>
      <c r="Z30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3" s="10"/>
      <c r="AB30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3" s="10"/>
      <c r="AD303" s="10"/>
      <c r="AE303" s="10">
        <f t="shared" si="13"/>
        <v>0</v>
      </c>
      <c r="AF303" s="10">
        <f t="shared" si="14"/>
        <v>0</v>
      </c>
      <c r="AG303" s="15" t="e">
        <f>Tableau23[[#This Row],[Teams]]/Tableau23[[#This Row],[Fields]]</f>
        <v>#DIV/0!</v>
      </c>
      <c r="AH303" s="13"/>
      <c r="AI303" s="13"/>
    </row>
    <row r="304" spans="1:35">
      <c r="A304" s="9">
        <v>42672</v>
      </c>
      <c r="B304" s="10" t="s">
        <v>49</v>
      </c>
      <c r="C304" s="11">
        <v>10</v>
      </c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9" t="str">
        <f t="shared" si="12"/>
        <v>42672</v>
      </c>
      <c r="W304" s="11" t="s">
        <v>33</v>
      </c>
      <c r="X304" s="11"/>
      <c r="Y304" s="10"/>
      <c r="Z30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4" s="10"/>
      <c r="AB30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4" s="10"/>
      <c r="AD304" s="10"/>
      <c r="AE304" s="10">
        <f t="shared" si="13"/>
        <v>0</v>
      </c>
      <c r="AF304" s="10">
        <f t="shared" si="14"/>
        <v>0</v>
      </c>
      <c r="AG304" s="15" t="e">
        <f>Tableau23[[#This Row],[Teams]]/Tableau23[[#This Row],[Fields]]</f>
        <v>#DIV/0!</v>
      </c>
      <c r="AH304" s="13"/>
      <c r="AI304" s="13"/>
    </row>
    <row r="305" spans="1:35">
      <c r="A305" s="9">
        <v>42673</v>
      </c>
      <c r="B305" s="10" t="s">
        <v>50</v>
      </c>
      <c r="C305" s="11">
        <v>10</v>
      </c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9" t="str">
        <f t="shared" si="12"/>
        <v>42673</v>
      </c>
      <c r="W305" s="11" t="s">
        <v>33</v>
      </c>
      <c r="X305" s="11"/>
      <c r="Y305" s="10"/>
      <c r="Z30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5" s="10"/>
      <c r="AB30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5" s="10"/>
      <c r="AD305" s="10"/>
      <c r="AE305" s="10">
        <f t="shared" si="13"/>
        <v>0</v>
      </c>
      <c r="AF305" s="10">
        <f t="shared" si="14"/>
        <v>0</v>
      </c>
      <c r="AG305" s="15" t="e">
        <f>Tableau23[[#This Row],[Teams]]/Tableau23[[#This Row],[Fields]]</f>
        <v>#DIV/0!</v>
      </c>
      <c r="AH305" s="13"/>
      <c r="AI305" s="13"/>
    </row>
    <row r="306" spans="1:35">
      <c r="A306" s="9">
        <v>42674</v>
      </c>
      <c r="B306" s="10" t="s">
        <v>36</v>
      </c>
      <c r="C306" s="11">
        <v>10</v>
      </c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9" t="str">
        <f t="shared" si="12"/>
        <v>42674</v>
      </c>
      <c r="W306" s="11" t="s">
        <v>33</v>
      </c>
      <c r="X306" s="11"/>
      <c r="Y306" s="10"/>
      <c r="Z30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6" s="10"/>
      <c r="AB30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6" s="10"/>
      <c r="AD306" s="10"/>
      <c r="AE306" s="10">
        <f t="shared" si="13"/>
        <v>0</v>
      </c>
      <c r="AF306" s="10">
        <f t="shared" si="14"/>
        <v>0</v>
      </c>
      <c r="AG306" s="15" t="e">
        <f>Tableau23[[#This Row],[Teams]]/Tableau23[[#This Row],[Fields]]</f>
        <v>#DIV/0!</v>
      </c>
      <c r="AH306" s="13"/>
      <c r="AI306" s="13"/>
    </row>
    <row r="307" spans="1:35">
      <c r="A307" s="9">
        <v>42675</v>
      </c>
      <c r="B307" s="10" t="s">
        <v>42</v>
      </c>
      <c r="C307" s="11">
        <v>11</v>
      </c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9" t="str">
        <f t="shared" si="12"/>
        <v>42675</v>
      </c>
      <c r="W307" s="11" t="s">
        <v>33</v>
      </c>
      <c r="X307" s="11"/>
      <c r="Y307" s="10"/>
      <c r="Z30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7" s="10"/>
      <c r="AB30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7" s="10"/>
      <c r="AD307" s="10"/>
      <c r="AE307" s="10">
        <f t="shared" si="13"/>
        <v>0</v>
      </c>
      <c r="AF307" s="10">
        <f t="shared" si="14"/>
        <v>0</v>
      </c>
      <c r="AG307" s="15" t="e">
        <f>Tableau23[[#This Row],[Teams]]/Tableau23[[#This Row],[Fields]]</f>
        <v>#DIV/0!</v>
      </c>
      <c r="AH307" s="13"/>
      <c r="AI307" s="13"/>
    </row>
    <row r="308" spans="1:35">
      <c r="A308" s="9">
        <v>42676</v>
      </c>
      <c r="B308" s="10" t="s">
        <v>44</v>
      </c>
      <c r="C308" s="11">
        <v>11</v>
      </c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9" t="str">
        <f t="shared" si="12"/>
        <v>42676</v>
      </c>
      <c r="W308" s="11" t="s">
        <v>33</v>
      </c>
      <c r="X308" s="11"/>
      <c r="Y308" s="10"/>
      <c r="Z30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8" s="10"/>
      <c r="AB30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8" s="10"/>
      <c r="AD308" s="10"/>
      <c r="AE308" s="10">
        <f t="shared" si="13"/>
        <v>0</v>
      </c>
      <c r="AF308" s="10">
        <f t="shared" si="14"/>
        <v>0</v>
      </c>
      <c r="AG308" s="15" t="e">
        <f>Tableau23[[#This Row],[Teams]]/Tableau23[[#This Row],[Fields]]</f>
        <v>#DIV/0!</v>
      </c>
      <c r="AH308" s="13"/>
      <c r="AI308" s="13"/>
    </row>
    <row r="309" spans="1:35">
      <c r="A309" s="9">
        <v>42677</v>
      </c>
      <c r="B309" s="10" t="s">
        <v>46</v>
      </c>
      <c r="C309" s="11">
        <v>11</v>
      </c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9" t="str">
        <f t="shared" si="12"/>
        <v>42677</v>
      </c>
      <c r="W309" s="11" t="s">
        <v>33</v>
      </c>
      <c r="X309" s="11"/>
      <c r="Y309" s="10"/>
      <c r="Z30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09" s="10"/>
      <c r="AB30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09" s="10"/>
      <c r="AD309" s="10"/>
      <c r="AE309" s="10">
        <f t="shared" si="13"/>
        <v>0</v>
      </c>
      <c r="AF309" s="10">
        <f t="shared" si="14"/>
        <v>0</v>
      </c>
      <c r="AG309" s="15" t="e">
        <f>Tableau23[[#This Row],[Teams]]/Tableau23[[#This Row],[Fields]]</f>
        <v>#DIV/0!</v>
      </c>
      <c r="AH309" s="13"/>
      <c r="AI309" s="13"/>
    </row>
    <row r="310" spans="1:35">
      <c r="A310" s="9">
        <v>42678</v>
      </c>
      <c r="B310" s="10" t="s">
        <v>48</v>
      </c>
      <c r="C310" s="11">
        <v>11</v>
      </c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9" t="str">
        <f t="shared" si="12"/>
        <v>42678</v>
      </c>
      <c r="W310" s="11" t="s">
        <v>33</v>
      </c>
      <c r="X310" s="11"/>
      <c r="Y310" s="10"/>
      <c r="Z31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0" s="10"/>
      <c r="AB31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0" s="10"/>
      <c r="AD310" s="10"/>
      <c r="AE310" s="10">
        <f t="shared" si="13"/>
        <v>0</v>
      </c>
      <c r="AF310" s="10">
        <f t="shared" si="14"/>
        <v>0</v>
      </c>
      <c r="AG310" s="15" t="e">
        <f>Tableau23[[#This Row],[Teams]]/Tableau23[[#This Row],[Fields]]</f>
        <v>#DIV/0!</v>
      </c>
      <c r="AH310" s="13"/>
      <c r="AI310" s="13"/>
    </row>
    <row r="311" spans="1:35">
      <c r="A311" s="9">
        <v>42679</v>
      </c>
      <c r="B311" s="10" t="s">
        <v>49</v>
      </c>
      <c r="C311" s="11">
        <v>11</v>
      </c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9" t="str">
        <f t="shared" si="12"/>
        <v>42679</v>
      </c>
      <c r="W311" s="11" t="s">
        <v>33</v>
      </c>
      <c r="X311" s="11"/>
      <c r="Y311" s="10"/>
      <c r="Z31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1" s="10"/>
      <c r="AB31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1" s="10"/>
      <c r="AD311" s="10"/>
      <c r="AE311" s="10">
        <f t="shared" si="13"/>
        <v>0</v>
      </c>
      <c r="AF311" s="10">
        <f t="shared" si="14"/>
        <v>0</v>
      </c>
      <c r="AG311" s="15" t="e">
        <f>Tableau23[[#This Row],[Teams]]/Tableau23[[#This Row],[Fields]]</f>
        <v>#DIV/0!</v>
      </c>
      <c r="AH311" s="13"/>
      <c r="AI311" s="13"/>
    </row>
    <row r="312" spans="1:35">
      <c r="A312" s="9">
        <v>42680</v>
      </c>
      <c r="B312" s="10" t="s">
        <v>50</v>
      </c>
      <c r="C312" s="11">
        <v>11</v>
      </c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9" t="str">
        <f t="shared" si="12"/>
        <v>42680</v>
      </c>
      <c r="W312" s="11" t="s">
        <v>33</v>
      </c>
      <c r="X312" s="11"/>
      <c r="Y312" s="11"/>
      <c r="Z31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2" s="11"/>
      <c r="AB31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2" s="10"/>
      <c r="AD312" s="10"/>
      <c r="AE312" s="10">
        <f t="shared" si="13"/>
        <v>0</v>
      </c>
      <c r="AF312" s="10">
        <f t="shared" si="14"/>
        <v>0</v>
      </c>
      <c r="AG312" s="15" t="e">
        <f>Tableau23[[#This Row],[Teams]]/Tableau23[[#This Row],[Fields]]</f>
        <v>#DIV/0!</v>
      </c>
      <c r="AH312" s="13"/>
      <c r="AI312" s="13"/>
    </row>
    <row r="313" spans="1:35">
      <c r="A313" s="9">
        <v>42681</v>
      </c>
      <c r="B313" s="10" t="s">
        <v>36</v>
      </c>
      <c r="C313" s="11">
        <v>11</v>
      </c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9" t="str">
        <f t="shared" si="12"/>
        <v>42681</v>
      </c>
      <c r="W313" s="11" t="s">
        <v>33</v>
      </c>
      <c r="X313" s="11"/>
      <c r="Y313" s="10"/>
      <c r="Z31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3" s="10"/>
      <c r="AB31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3" s="10"/>
      <c r="AD313" s="10"/>
      <c r="AE313" s="10">
        <f t="shared" si="13"/>
        <v>0</v>
      </c>
      <c r="AF313" s="10">
        <f t="shared" si="14"/>
        <v>0</v>
      </c>
      <c r="AG313" s="15" t="e">
        <f>Tableau23[[#This Row],[Teams]]/Tableau23[[#This Row],[Fields]]</f>
        <v>#DIV/0!</v>
      </c>
      <c r="AH313" s="13"/>
      <c r="AI313" s="13"/>
    </row>
    <row r="314" spans="1:35">
      <c r="A314" s="9">
        <v>42682</v>
      </c>
      <c r="B314" s="10" t="s">
        <v>42</v>
      </c>
      <c r="C314" s="11">
        <v>11</v>
      </c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9" t="str">
        <f t="shared" si="12"/>
        <v>42682</v>
      </c>
      <c r="W314" s="11" t="s">
        <v>33</v>
      </c>
      <c r="X314" s="11"/>
      <c r="Y314" s="10"/>
      <c r="Z31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4" s="10"/>
      <c r="AB31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4" s="10"/>
      <c r="AD314" s="10"/>
      <c r="AE314" s="10">
        <f t="shared" si="13"/>
        <v>0</v>
      </c>
      <c r="AF314" s="10">
        <f t="shared" si="14"/>
        <v>0</v>
      </c>
      <c r="AG314" s="15" t="e">
        <f>Tableau23[[#This Row],[Teams]]/Tableau23[[#This Row],[Fields]]</f>
        <v>#DIV/0!</v>
      </c>
      <c r="AH314" s="13"/>
      <c r="AI314" s="13"/>
    </row>
    <row r="315" spans="1:35">
      <c r="A315" s="9">
        <v>42683</v>
      </c>
      <c r="B315" s="10" t="s">
        <v>44</v>
      </c>
      <c r="C315" s="11">
        <v>11</v>
      </c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9" t="str">
        <f t="shared" si="12"/>
        <v>42683</v>
      </c>
      <c r="W315" s="11" t="s">
        <v>33</v>
      </c>
      <c r="X315" s="11"/>
      <c r="Y315" s="10"/>
      <c r="Z31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5" s="10"/>
      <c r="AB31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5" s="10"/>
      <c r="AD315" s="10"/>
      <c r="AE315" s="10">
        <f t="shared" si="13"/>
        <v>0</v>
      </c>
      <c r="AF315" s="10">
        <f t="shared" si="14"/>
        <v>0</v>
      </c>
      <c r="AG315" s="15" t="e">
        <f>Tableau23[[#This Row],[Teams]]/Tableau23[[#This Row],[Fields]]</f>
        <v>#DIV/0!</v>
      </c>
      <c r="AH315" s="13"/>
      <c r="AI315" s="13"/>
    </row>
    <row r="316" spans="1:35">
      <c r="A316" s="9">
        <v>42684</v>
      </c>
      <c r="B316" s="10" t="s">
        <v>46</v>
      </c>
      <c r="C316" s="11">
        <v>11</v>
      </c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9" t="str">
        <f t="shared" si="12"/>
        <v>42684</v>
      </c>
      <c r="W316" s="11" t="s">
        <v>33</v>
      </c>
      <c r="X316" s="11"/>
      <c r="Y316" s="10"/>
      <c r="Z31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6" s="10"/>
      <c r="AB31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6" s="10"/>
      <c r="AD316" s="10"/>
      <c r="AE316" s="10">
        <f t="shared" si="13"/>
        <v>0</v>
      </c>
      <c r="AF316" s="10">
        <f t="shared" si="14"/>
        <v>0</v>
      </c>
      <c r="AG316" s="15" t="e">
        <f>Tableau23[[#This Row],[Teams]]/Tableau23[[#This Row],[Fields]]</f>
        <v>#DIV/0!</v>
      </c>
      <c r="AH316" s="13"/>
      <c r="AI316" s="13"/>
    </row>
    <row r="317" spans="1:35">
      <c r="A317" s="9">
        <v>42685</v>
      </c>
      <c r="B317" s="10" t="s">
        <v>48</v>
      </c>
      <c r="C317" s="11">
        <v>11</v>
      </c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9" t="str">
        <f t="shared" si="12"/>
        <v>42685</v>
      </c>
      <c r="W317" s="11" t="s">
        <v>33</v>
      </c>
      <c r="X317" s="11"/>
      <c r="Y317" s="10"/>
      <c r="Z31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7" s="10"/>
      <c r="AB31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7" s="10"/>
      <c r="AD317" s="10"/>
      <c r="AE317" s="10">
        <f t="shared" si="13"/>
        <v>0</v>
      </c>
      <c r="AF317" s="10">
        <f t="shared" si="14"/>
        <v>0</v>
      </c>
      <c r="AG317" s="15" t="e">
        <f>Tableau23[[#This Row],[Teams]]/Tableau23[[#This Row],[Fields]]</f>
        <v>#DIV/0!</v>
      </c>
      <c r="AH317" s="13"/>
      <c r="AI317" s="13"/>
    </row>
    <row r="318" spans="1:35">
      <c r="A318" s="9">
        <v>42686</v>
      </c>
      <c r="B318" s="10" t="s">
        <v>49</v>
      </c>
      <c r="C318" s="11">
        <v>11</v>
      </c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9" t="str">
        <f t="shared" si="12"/>
        <v>42686</v>
      </c>
      <c r="W318" s="11" t="s">
        <v>33</v>
      </c>
      <c r="X318" s="11"/>
      <c r="Y318" s="10"/>
      <c r="Z31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8" s="10"/>
      <c r="AB31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8" s="10"/>
      <c r="AD318" s="10"/>
      <c r="AE318" s="10">
        <f t="shared" si="13"/>
        <v>0</v>
      </c>
      <c r="AF318" s="10">
        <f t="shared" si="14"/>
        <v>0</v>
      </c>
      <c r="AG318" s="15" t="e">
        <f>Tableau23[[#This Row],[Teams]]/Tableau23[[#This Row],[Fields]]</f>
        <v>#DIV/0!</v>
      </c>
      <c r="AH318" s="13"/>
      <c r="AI318" s="13"/>
    </row>
    <row r="319" spans="1:35">
      <c r="A319" s="9">
        <v>42687</v>
      </c>
      <c r="B319" s="10" t="s">
        <v>50</v>
      </c>
      <c r="C319" s="11">
        <v>11</v>
      </c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9" t="str">
        <f t="shared" si="12"/>
        <v>42687</v>
      </c>
      <c r="W319" s="11" t="s">
        <v>33</v>
      </c>
      <c r="X319" s="11"/>
      <c r="Y319" s="10"/>
      <c r="Z31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19" s="10"/>
      <c r="AB31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19" s="10"/>
      <c r="AD319" s="10"/>
      <c r="AE319" s="10">
        <f t="shared" si="13"/>
        <v>0</v>
      </c>
      <c r="AF319" s="10">
        <f t="shared" si="14"/>
        <v>0</v>
      </c>
      <c r="AG319" s="15" t="e">
        <f>Tableau23[[#This Row],[Teams]]/Tableau23[[#This Row],[Fields]]</f>
        <v>#DIV/0!</v>
      </c>
      <c r="AH319" s="13"/>
      <c r="AI319" s="13"/>
    </row>
    <row r="320" spans="1:35">
      <c r="A320" s="9">
        <v>42688</v>
      </c>
      <c r="B320" s="10" t="s">
        <v>36</v>
      </c>
      <c r="C320" s="11">
        <v>11</v>
      </c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9" t="str">
        <f t="shared" si="12"/>
        <v>42688</v>
      </c>
      <c r="W320" s="11" t="s">
        <v>33</v>
      </c>
      <c r="X320" s="11"/>
      <c r="Y320" s="10"/>
      <c r="Z32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0" s="10"/>
      <c r="AB32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0" s="10"/>
      <c r="AD320" s="10"/>
      <c r="AE320" s="10">
        <f t="shared" si="13"/>
        <v>0</v>
      </c>
      <c r="AF320" s="10">
        <f t="shared" si="14"/>
        <v>0</v>
      </c>
      <c r="AG320" s="15" t="e">
        <f>Tableau23[[#This Row],[Teams]]/Tableau23[[#This Row],[Fields]]</f>
        <v>#DIV/0!</v>
      </c>
      <c r="AH320" s="13"/>
      <c r="AI320" s="13"/>
    </row>
    <row r="321" spans="1:35">
      <c r="A321" s="9">
        <v>42689</v>
      </c>
      <c r="B321" s="10" t="s">
        <v>42</v>
      </c>
      <c r="C321" s="11">
        <v>11</v>
      </c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9" t="str">
        <f t="shared" si="12"/>
        <v>42689</v>
      </c>
      <c r="W321" s="11" t="s">
        <v>33</v>
      </c>
      <c r="X321" s="11"/>
      <c r="Y321" s="10"/>
      <c r="Z32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1" s="10"/>
      <c r="AB32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1" s="10"/>
      <c r="AD321" s="10"/>
      <c r="AE321" s="10">
        <f t="shared" si="13"/>
        <v>0</v>
      </c>
      <c r="AF321" s="10">
        <f t="shared" si="14"/>
        <v>0</v>
      </c>
      <c r="AG321" s="15" t="e">
        <f>Tableau23[[#This Row],[Teams]]/Tableau23[[#This Row],[Fields]]</f>
        <v>#DIV/0!</v>
      </c>
      <c r="AH321" s="13"/>
      <c r="AI321" s="13"/>
    </row>
    <row r="322" spans="1:35">
      <c r="A322" s="9">
        <v>42690</v>
      </c>
      <c r="B322" s="10" t="s">
        <v>44</v>
      </c>
      <c r="C322" s="11">
        <v>11</v>
      </c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9" t="str">
        <f t="shared" ref="V322:V368" si="15">D322&amp;A322</f>
        <v>42690</v>
      </c>
      <c r="W322" s="11" t="s">
        <v>33</v>
      </c>
      <c r="X322" s="11"/>
      <c r="Y322" s="10"/>
      <c r="Z32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2" s="10"/>
      <c r="AB32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2" s="10"/>
      <c r="AD322" s="10"/>
      <c r="AE322" s="10">
        <f t="shared" ref="AE322:AE368" si="16">SUM(E322:U322)</f>
        <v>0</v>
      </c>
      <c r="AF322" s="10">
        <f t="shared" ref="AF322:AF368" si="17">COUNT(E322:U322)</f>
        <v>0</v>
      </c>
      <c r="AG322" s="15" t="e">
        <f>Tableau23[[#This Row],[Teams]]/Tableau23[[#This Row],[Fields]]</f>
        <v>#DIV/0!</v>
      </c>
      <c r="AH322" s="13"/>
      <c r="AI322" s="13"/>
    </row>
    <row r="323" spans="1:35">
      <c r="A323" s="9">
        <v>42691</v>
      </c>
      <c r="B323" s="10" t="s">
        <v>46</v>
      </c>
      <c r="C323" s="11">
        <v>11</v>
      </c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9" t="str">
        <f t="shared" si="15"/>
        <v>42691</v>
      </c>
      <c r="W323" s="11" t="s">
        <v>33</v>
      </c>
      <c r="X323" s="11"/>
      <c r="Y323" s="10"/>
      <c r="Z32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3" s="10"/>
      <c r="AB32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3" s="10"/>
      <c r="AD323" s="10"/>
      <c r="AE323" s="10">
        <f t="shared" si="16"/>
        <v>0</v>
      </c>
      <c r="AF323" s="10">
        <f t="shared" si="17"/>
        <v>0</v>
      </c>
      <c r="AG323" s="15" t="e">
        <f>Tableau23[[#This Row],[Teams]]/Tableau23[[#This Row],[Fields]]</f>
        <v>#DIV/0!</v>
      </c>
      <c r="AH323" s="13"/>
      <c r="AI323" s="13"/>
    </row>
    <row r="324" spans="1:35">
      <c r="A324" s="9">
        <v>42692</v>
      </c>
      <c r="B324" s="10" t="s">
        <v>48</v>
      </c>
      <c r="C324" s="11">
        <v>11</v>
      </c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9" t="str">
        <f t="shared" si="15"/>
        <v>42692</v>
      </c>
      <c r="W324" s="11" t="s">
        <v>33</v>
      </c>
      <c r="X324" s="11"/>
      <c r="Y324" s="10"/>
      <c r="Z32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4" s="10"/>
      <c r="AB32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4" s="10"/>
      <c r="AD324" s="10"/>
      <c r="AE324" s="10">
        <f t="shared" si="16"/>
        <v>0</v>
      </c>
      <c r="AF324" s="10">
        <f t="shared" si="17"/>
        <v>0</v>
      </c>
      <c r="AG324" s="15" t="e">
        <f>Tableau23[[#This Row],[Teams]]/Tableau23[[#This Row],[Fields]]</f>
        <v>#DIV/0!</v>
      </c>
      <c r="AH324" s="13"/>
      <c r="AI324" s="13"/>
    </row>
    <row r="325" spans="1:35">
      <c r="A325" s="9">
        <v>42693</v>
      </c>
      <c r="B325" s="10" t="s">
        <v>49</v>
      </c>
      <c r="C325" s="11">
        <v>11</v>
      </c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9" t="str">
        <f t="shared" si="15"/>
        <v>42693</v>
      </c>
      <c r="W325" s="11" t="s">
        <v>33</v>
      </c>
      <c r="X325" s="11"/>
      <c r="Y325" s="10"/>
      <c r="Z32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5" s="10"/>
      <c r="AB32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5" s="10"/>
      <c r="AD325" s="10"/>
      <c r="AE325" s="10">
        <f t="shared" si="16"/>
        <v>0</v>
      </c>
      <c r="AF325" s="10">
        <f t="shared" si="17"/>
        <v>0</v>
      </c>
      <c r="AG325" s="15" t="e">
        <f>Tableau23[[#This Row],[Teams]]/Tableau23[[#This Row],[Fields]]</f>
        <v>#DIV/0!</v>
      </c>
      <c r="AH325" s="13"/>
      <c r="AI325" s="13"/>
    </row>
    <row r="326" spans="1:35">
      <c r="A326" s="9">
        <v>42694</v>
      </c>
      <c r="B326" s="10" t="s">
        <v>50</v>
      </c>
      <c r="C326" s="11">
        <v>11</v>
      </c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9" t="str">
        <f t="shared" si="15"/>
        <v>42694</v>
      </c>
      <c r="W326" s="11" t="s">
        <v>33</v>
      </c>
      <c r="X326" s="11"/>
      <c r="Y326" s="10"/>
      <c r="Z32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6" s="10"/>
      <c r="AB32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6" s="10"/>
      <c r="AD326" s="10"/>
      <c r="AE326" s="10">
        <f t="shared" si="16"/>
        <v>0</v>
      </c>
      <c r="AF326" s="10">
        <f t="shared" si="17"/>
        <v>0</v>
      </c>
      <c r="AG326" s="15" t="e">
        <f>Tableau23[[#This Row],[Teams]]/Tableau23[[#This Row],[Fields]]</f>
        <v>#DIV/0!</v>
      </c>
      <c r="AH326" s="13"/>
      <c r="AI326" s="13"/>
    </row>
    <row r="327" spans="1:35">
      <c r="A327" s="9">
        <v>42695</v>
      </c>
      <c r="B327" s="10" t="s">
        <v>36</v>
      </c>
      <c r="C327" s="11">
        <v>11</v>
      </c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9" t="str">
        <f t="shared" si="15"/>
        <v>42695</v>
      </c>
      <c r="W327" s="11" t="s">
        <v>33</v>
      </c>
      <c r="X327" s="11"/>
      <c r="Y327" s="10"/>
      <c r="Z327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7" s="10"/>
      <c r="AB32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7" s="10"/>
      <c r="AD327" s="10"/>
      <c r="AE327" s="10">
        <f t="shared" si="16"/>
        <v>0</v>
      </c>
      <c r="AF327" s="10">
        <f t="shared" si="17"/>
        <v>0</v>
      </c>
      <c r="AG327" s="15" t="e">
        <f>Tableau23[[#This Row],[Teams]]/Tableau23[[#This Row],[Fields]]</f>
        <v>#DIV/0!</v>
      </c>
      <c r="AH327" s="13"/>
      <c r="AI327" s="13"/>
    </row>
    <row r="328" spans="1:35">
      <c r="A328" s="9">
        <v>42696</v>
      </c>
      <c r="B328" s="10" t="s">
        <v>42</v>
      </c>
      <c r="C328" s="11">
        <v>11</v>
      </c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9" t="str">
        <f t="shared" si="15"/>
        <v>42696</v>
      </c>
      <c r="W328" s="11" t="s">
        <v>33</v>
      </c>
      <c r="X328" s="11"/>
      <c r="Y328" s="10"/>
      <c r="Z328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8" s="10"/>
      <c r="AB32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8" s="10"/>
      <c r="AD328" s="10"/>
      <c r="AE328" s="10">
        <f t="shared" si="16"/>
        <v>0</v>
      </c>
      <c r="AF328" s="10">
        <f t="shared" si="17"/>
        <v>0</v>
      </c>
      <c r="AG328" s="15" t="e">
        <f>Tableau23[[#This Row],[Teams]]/Tableau23[[#This Row],[Fields]]</f>
        <v>#DIV/0!</v>
      </c>
      <c r="AH328" s="13"/>
      <c r="AI328" s="13"/>
    </row>
    <row r="329" spans="1:35">
      <c r="A329" s="9">
        <v>42697</v>
      </c>
      <c r="B329" s="10" t="s">
        <v>44</v>
      </c>
      <c r="C329" s="11">
        <v>11</v>
      </c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9" t="str">
        <f t="shared" si="15"/>
        <v>42697</v>
      </c>
      <c r="W329" s="11" t="s">
        <v>33</v>
      </c>
      <c r="X329" s="11"/>
      <c r="Y329" s="10"/>
      <c r="Z329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29" s="10"/>
      <c r="AB32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29" s="10"/>
      <c r="AD329" s="10"/>
      <c r="AE329" s="10">
        <f t="shared" si="16"/>
        <v>0</v>
      </c>
      <c r="AF329" s="10">
        <f t="shared" si="17"/>
        <v>0</v>
      </c>
      <c r="AG329" s="15" t="e">
        <f>Tableau23[[#This Row],[Teams]]/Tableau23[[#This Row],[Fields]]</f>
        <v>#DIV/0!</v>
      </c>
      <c r="AH329" s="13"/>
      <c r="AI329" s="13"/>
    </row>
    <row r="330" spans="1:35">
      <c r="A330" s="9">
        <v>42698</v>
      </c>
      <c r="B330" s="10" t="s">
        <v>46</v>
      </c>
      <c r="C330" s="11">
        <v>11</v>
      </c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9" t="str">
        <f t="shared" si="15"/>
        <v>42698</v>
      </c>
      <c r="W330" s="11" t="s">
        <v>33</v>
      </c>
      <c r="X330" s="11"/>
      <c r="Y330" s="10"/>
      <c r="Z33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0" s="10"/>
      <c r="AB33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0" s="10"/>
      <c r="AD330" s="10"/>
      <c r="AE330" s="10">
        <f t="shared" si="16"/>
        <v>0</v>
      </c>
      <c r="AF330" s="10">
        <f t="shared" si="17"/>
        <v>0</v>
      </c>
      <c r="AG330" s="15" t="e">
        <f>Tableau23[[#This Row],[Teams]]/Tableau23[[#This Row],[Fields]]</f>
        <v>#DIV/0!</v>
      </c>
      <c r="AH330" s="13"/>
      <c r="AI330" s="13"/>
    </row>
    <row r="331" spans="1:35">
      <c r="A331" s="9">
        <v>42699</v>
      </c>
      <c r="B331" s="10" t="s">
        <v>48</v>
      </c>
      <c r="C331" s="11">
        <v>11</v>
      </c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9" t="str">
        <f t="shared" si="15"/>
        <v>42699</v>
      </c>
      <c r="W331" s="11" t="s">
        <v>33</v>
      </c>
      <c r="X331" s="11"/>
      <c r="Y331" s="10"/>
      <c r="Z331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1" s="10"/>
      <c r="AB33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1" s="10"/>
      <c r="AD331" s="10"/>
      <c r="AE331" s="10">
        <f t="shared" si="16"/>
        <v>0</v>
      </c>
      <c r="AF331" s="10">
        <f t="shared" si="17"/>
        <v>0</v>
      </c>
      <c r="AG331" s="15" t="e">
        <f>Tableau23[[#This Row],[Teams]]/Tableau23[[#This Row],[Fields]]</f>
        <v>#DIV/0!</v>
      </c>
      <c r="AH331" s="13"/>
      <c r="AI331" s="13"/>
    </row>
    <row r="332" spans="1:35">
      <c r="A332" s="9">
        <v>42700</v>
      </c>
      <c r="B332" s="10" t="s">
        <v>49</v>
      </c>
      <c r="C332" s="11">
        <v>11</v>
      </c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9" t="str">
        <f t="shared" si="15"/>
        <v>42700</v>
      </c>
      <c r="W332" s="11" t="s">
        <v>33</v>
      </c>
      <c r="X332" s="11"/>
      <c r="Y332" s="10"/>
      <c r="Z332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2" s="10"/>
      <c r="AB33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2" s="10"/>
      <c r="AD332" s="10"/>
      <c r="AE332" s="10">
        <f t="shared" si="16"/>
        <v>0</v>
      </c>
      <c r="AF332" s="10">
        <f t="shared" si="17"/>
        <v>0</v>
      </c>
      <c r="AG332" s="15" t="e">
        <f>Tableau23[[#This Row],[Teams]]/Tableau23[[#This Row],[Fields]]</f>
        <v>#DIV/0!</v>
      </c>
      <c r="AH332" s="13"/>
      <c r="AI332" s="13"/>
    </row>
    <row r="333" spans="1:35">
      <c r="A333" s="9">
        <v>42701</v>
      </c>
      <c r="B333" s="10" t="s">
        <v>50</v>
      </c>
      <c r="C333" s="11">
        <v>11</v>
      </c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9" t="str">
        <f t="shared" si="15"/>
        <v>42701</v>
      </c>
      <c r="W333" s="11" t="s">
        <v>33</v>
      </c>
      <c r="X333" s="11"/>
      <c r="Y333" s="10"/>
      <c r="Z333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3" s="10"/>
      <c r="AB33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3" s="10"/>
      <c r="AD333" s="10"/>
      <c r="AE333" s="10">
        <f t="shared" si="16"/>
        <v>0</v>
      </c>
      <c r="AF333" s="10">
        <f t="shared" si="17"/>
        <v>0</v>
      </c>
      <c r="AG333" s="15" t="e">
        <f>Tableau23[[#This Row],[Teams]]/Tableau23[[#This Row],[Fields]]</f>
        <v>#DIV/0!</v>
      </c>
      <c r="AH333" s="13"/>
      <c r="AI333" s="13"/>
    </row>
    <row r="334" spans="1:35">
      <c r="A334" s="9">
        <v>42702</v>
      </c>
      <c r="B334" s="10" t="s">
        <v>36</v>
      </c>
      <c r="C334" s="11">
        <v>11</v>
      </c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9" t="str">
        <f t="shared" si="15"/>
        <v>42702</v>
      </c>
      <c r="W334" s="11" t="s">
        <v>33</v>
      </c>
      <c r="X334" s="11"/>
      <c r="Y334" s="10"/>
      <c r="Z33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4" s="10"/>
      <c r="AB33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4" s="10"/>
      <c r="AD334" s="10"/>
      <c r="AE334" s="10">
        <f t="shared" si="16"/>
        <v>0</v>
      </c>
      <c r="AF334" s="10">
        <f t="shared" si="17"/>
        <v>0</v>
      </c>
      <c r="AG334" s="15" t="e">
        <f>Tableau23[[#This Row],[Teams]]/Tableau23[[#This Row],[Fields]]</f>
        <v>#DIV/0!</v>
      </c>
      <c r="AH334" s="13"/>
      <c r="AI334" s="13"/>
    </row>
    <row r="335" spans="1:35">
      <c r="A335" s="9">
        <v>42703</v>
      </c>
      <c r="B335" s="10" t="s">
        <v>42</v>
      </c>
      <c r="C335" s="11">
        <v>11</v>
      </c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9" t="str">
        <f t="shared" si="15"/>
        <v>42703</v>
      </c>
      <c r="W335" s="11" t="s">
        <v>33</v>
      </c>
      <c r="X335" s="11"/>
      <c r="Y335" s="10"/>
      <c r="Z335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5" s="10"/>
      <c r="AB33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5" s="10"/>
      <c r="AD335" s="10"/>
      <c r="AE335" s="10">
        <f t="shared" si="16"/>
        <v>0</v>
      </c>
      <c r="AF335" s="10">
        <f t="shared" si="17"/>
        <v>0</v>
      </c>
      <c r="AG335" s="15" t="e">
        <f>Tableau23[[#This Row],[Teams]]/Tableau23[[#This Row],[Fields]]</f>
        <v>#DIV/0!</v>
      </c>
      <c r="AH335" s="13"/>
      <c r="AI335" s="13"/>
    </row>
    <row r="336" spans="1:35">
      <c r="A336" s="9">
        <v>42704</v>
      </c>
      <c r="B336" s="10" t="s">
        <v>44</v>
      </c>
      <c r="C336" s="11">
        <v>11</v>
      </c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9" t="str">
        <f t="shared" si="15"/>
        <v>42704</v>
      </c>
      <c r="W336" s="11" t="s">
        <v>33</v>
      </c>
      <c r="X336" s="11"/>
      <c r="Y336" s="10"/>
      <c r="Z336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36" s="10"/>
      <c r="AB33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36" s="10"/>
      <c r="AD336" s="10"/>
      <c r="AE336" s="10">
        <f t="shared" si="16"/>
        <v>0</v>
      </c>
      <c r="AF336" s="10">
        <f t="shared" si="17"/>
        <v>0</v>
      </c>
      <c r="AG336" s="15" t="e">
        <f>Tableau23[[#This Row],[Teams]]/Tableau23[[#This Row],[Fields]]</f>
        <v>#DIV/0!</v>
      </c>
      <c r="AH336" s="13"/>
      <c r="AI336" s="13"/>
    </row>
    <row r="337" spans="1:35">
      <c r="A337" s="9">
        <v>42705</v>
      </c>
      <c r="B337" s="10" t="s">
        <v>46</v>
      </c>
      <c r="C337" s="11">
        <v>12</v>
      </c>
      <c r="D337" s="10" t="s">
        <v>32</v>
      </c>
      <c r="E337" s="10"/>
      <c r="F337" s="10"/>
      <c r="G337" s="10">
        <v>8</v>
      </c>
      <c r="H337" s="10"/>
      <c r="I337" s="10"/>
      <c r="J337" s="10"/>
      <c r="K337" s="10"/>
      <c r="L337" s="10">
        <v>9</v>
      </c>
      <c r="M337" s="10"/>
      <c r="N337" s="10"/>
      <c r="O337" s="10"/>
      <c r="P337" s="10">
        <v>5</v>
      </c>
      <c r="Q337" s="10"/>
      <c r="R337" s="10">
        <v>7</v>
      </c>
      <c r="S337" s="10"/>
      <c r="T337" s="10">
        <v>10</v>
      </c>
      <c r="U337" s="10"/>
      <c r="V337" s="9" t="str">
        <f t="shared" si="15"/>
        <v>Fantasy42705</v>
      </c>
      <c r="W337" s="11" t="s">
        <v>33</v>
      </c>
      <c r="X337" s="11" t="s">
        <v>34</v>
      </c>
      <c r="Y337" s="10">
        <v>180</v>
      </c>
      <c r="Z337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37" s="10">
        <v>102</v>
      </c>
      <c r="AB33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37" s="10">
        <v>1</v>
      </c>
      <c r="AD337" s="10">
        <v>8</v>
      </c>
      <c r="AE337" s="10">
        <f t="shared" si="16"/>
        <v>39</v>
      </c>
      <c r="AF337" s="10">
        <f t="shared" si="17"/>
        <v>5</v>
      </c>
      <c r="AG337" s="15">
        <f>Tableau23[[#This Row],[Teams]]/Tableau23[[#This Row],[Fields]]</f>
        <v>7.8</v>
      </c>
      <c r="AH337" s="13"/>
      <c r="AI337" s="13"/>
    </row>
    <row r="338" spans="1:35">
      <c r="A338" s="9">
        <v>42706</v>
      </c>
      <c r="B338" s="10" t="s">
        <v>48</v>
      </c>
      <c r="C338" s="11">
        <v>12</v>
      </c>
      <c r="D338" s="10" t="s">
        <v>32</v>
      </c>
      <c r="E338" s="10"/>
      <c r="F338" s="10">
        <v>9</v>
      </c>
      <c r="G338" s="10"/>
      <c r="H338" s="10"/>
      <c r="I338" s="10"/>
      <c r="J338" s="10"/>
      <c r="K338" s="10">
        <v>10</v>
      </c>
      <c r="L338" s="10"/>
      <c r="M338" s="10"/>
      <c r="N338" s="10"/>
      <c r="O338" s="10">
        <v>4</v>
      </c>
      <c r="P338" s="10"/>
      <c r="Q338" s="10">
        <v>8</v>
      </c>
      <c r="R338" s="10"/>
      <c r="S338" s="10">
        <v>10</v>
      </c>
      <c r="T338" s="10"/>
      <c r="U338" s="10"/>
      <c r="V338" s="9" t="str">
        <f t="shared" si="15"/>
        <v>Fantasy42706</v>
      </c>
      <c r="W338" s="11" t="s">
        <v>33</v>
      </c>
      <c r="X338" s="11" t="s">
        <v>34</v>
      </c>
      <c r="Y338" s="10">
        <v>162</v>
      </c>
      <c r="Z338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38" s="10">
        <v>94</v>
      </c>
      <c r="AB33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38" s="10">
        <v>1</v>
      </c>
      <c r="AD338" s="10">
        <v>8</v>
      </c>
      <c r="AE338" s="10">
        <f t="shared" si="16"/>
        <v>41</v>
      </c>
      <c r="AF338" s="10">
        <f t="shared" si="17"/>
        <v>5</v>
      </c>
      <c r="AG338" s="15">
        <f>Tableau23[[#This Row],[Teams]]/Tableau23[[#This Row],[Fields]]</f>
        <v>8.1999999999999993</v>
      </c>
      <c r="AH338" s="13"/>
      <c r="AI338" s="13"/>
    </row>
    <row r="339" spans="1:35">
      <c r="A339" s="9">
        <v>42707</v>
      </c>
      <c r="B339" s="10" t="s">
        <v>49</v>
      </c>
      <c r="C339" s="11">
        <v>12</v>
      </c>
      <c r="D339" s="10" t="s">
        <v>32</v>
      </c>
      <c r="E339" s="10"/>
      <c r="F339" s="10"/>
      <c r="G339" s="10"/>
      <c r="H339" s="10">
        <v>11</v>
      </c>
      <c r="I339" s="10"/>
      <c r="J339" s="10"/>
      <c r="K339" s="10"/>
      <c r="L339" s="10"/>
      <c r="M339" s="10">
        <v>7</v>
      </c>
      <c r="N339" s="10"/>
      <c r="O339" s="10"/>
      <c r="P339" s="10">
        <v>7</v>
      </c>
      <c r="Q339" s="10"/>
      <c r="R339" s="10">
        <v>7</v>
      </c>
      <c r="S339" s="10"/>
      <c r="T339" s="10"/>
      <c r="U339" s="10">
        <v>6</v>
      </c>
      <c r="V339" s="9" t="str">
        <f t="shared" si="15"/>
        <v>Fantasy42707</v>
      </c>
      <c r="W339" s="11" t="s">
        <v>33</v>
      </c>
      <c r="X339" s="11" t="s">
        <v>39</v>
      </c>
      <c r="Y339" s="10">
        <v>209</v>
      </c>
      <c r="Z339" s="10" t="str">
        <f>IF(Tableau23[[#This Row],[KM]]&gt;199,"F",IF(Tableau23[[#This Row],[KM]]&gt;174,"E",IF(Tableau23[[#This Row],[KM]]&gt;149,"D",IF(Tableau23[[#This Row],[KM]]&gt;124,"C",IF(Tableau23[[#This Row],[KM]]&gt;99,"B","A")))))</f>
        <v>F</v>
      </c>
      <c r="AA339" s="10">
        <v>109</v>
      </c>
      <c r="AB33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39" s="10">
        <v>1</v>
      </c>
      <c r="AD339" s="10">
        <v>8</v>
      </c>
      <c r="AE339" s="10">
        <f t="shared" si="16"/>
        <v>38</v>
      </c>
      <c r="AF339" s="10">
        <f t="shared" si="17"/>
        <v>5</v>
      </c>
      <c r="AG339" s="15">
        <f>Tableau23[[#This Row],[Teams]]/Tableau23[[#This Row],[Fields]]</f>
        <v>7.6</v>
      </c>
      <c r="AH339" s="13"/>
      <c r="AI339" s="13"/>
    </row>
    <row r="340" spans="1:35">
      <c r="A340" s="9">
        <v>42708</v>
      </c>
      <c r="B340" s="10" t="s">
        <v>50</v>
      </c>
      <c r="C340" s="11">
        <v>12</v>
      </c>
      <c r="D340" s="10" t="s">
        <v>305</v>
      </c>
      <c r="E340" s="10"/>
      <c r="F340" s="10"/>
      <c r="G340" s="10">
        <v>13</v>
      </c>
      <c r="H340" s="10"/>
      <c r="I340" s="10"/>
      <c r="J340" s="10"/>
      <c r="K340" s="10">
        <v>8</v>
      </c>
      <c r="L340" s="10"/>
      <c r="M340" s="10"/>
      <c r="N340" s="10">
        <v>14</v>
      </c>
      <c r="O340" s="10"/>
      <c r="P340" s="10"/>
      <c r="Q340" s="10">
        <v>14</v>
      </c>
      <c r="R340" s="10"/>
      <c r="S340" s="10"/>
      <c r="T340" s="10">
        <v>12</v>
      </c>
      <c r="U340" s="10"/>
      <c r="V340" s="9" t="str">
        <f t="shared" si="15"/>
        <v>Davao42708</v>
      </c>
      <c r="W340" s="11" t="s">
        <v>33</v>
      </c>
      <c r="X340" s="11" t="s">
        <v>39</v>
      </c>
      <c r="Y340" s="10">
        <v>185</v>
      </c>
      <c r="Z340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40" s="10">
        <v>108</v>
      </c>
      <c r="AB34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40" s="10">
        <v>1</v>
      </c>
      <c r="AD340" s="10">
        <v>9</v>
      </c>
      <c r="AE340" s="10">
        <f t="shared" si="16"/>
        <v>61</v>
      </c>
      <c r="AF340" s="10">
        <f t="shared" si="17"/>
        <v>5</v>
      </c>
      <c r="AG340" s="15">
        <f>Tableau23[[#This Row],[Teams]]/Tableau23[[#This Row],[Fields]]</f>
        <v>12.2</v>
      </c>
      <c r="AH340" s="13"/>
      <c r="AI340" s="13"/>
    </row>
    <row r="341" spans="1:35">
      <c r="A341" s="9">
        <v>42709</v>
      </c>
      <c r="B341" s="10" t="s">
        <v>36</v>
      </c>
      <c r="C341" s="11">
        <v>12</v>
      </c>
      <c r="D341" s="10" t="s">
        <v>32</v>
      </c>
      <c r="E341" s="10"/>
      <c r="F341" s="10">
        <v>9</v>
      </c>
      <c r="G341" s="10"/>
      <c r="H341" s="10"/>
      <c r="I341" s="10"/>
      <c r="J341" s="10"/>
      <c r="K341" s="10">
        <v>15</v>
      </c>
      <c r="L341" s="10"/>
      <c r="M341" s="10"/>
      <c r="N341" s="10"/>
      <c r="O341" s="10"/>
      <c r="P341" s="10">
        <v>15</v>
      </c>
      <c r="Q341" s="10"/>
      <c r="R341" s="10"/>
      <c r="S341" s="10">
        <v>15</v>
      </c>
      <c r="T341" s="10"/>
      <c r="U341" s="10"/>
      <c r="V341" s="9" t="str">
        <f t="shared" si="15"/>
        <v>Fantasy42709</v>
      </c>
      <c r="W341" s="11" t="s">
        <v>33</v>
      </c>
      <c r="X341" s="11" t="s">
        <v>39</v>
      </c>
      <c r="Y341" s="10">
        <v>167</v>
      </c>
      <c r="Z341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41" s="10">
        <v>91</v>
      </c>
      <c r="AB34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41" s="10">
        <v>1</v>
      </c>
      <c r="AD341" s="10">
        <v>7</v>
      </c>
      <c r="AE341" s="10">
        <f t="shared" si="16"/>
        <v>54</v>
      </c>
      <c r="AF341" s="10">
        <f t="shared" si="17"/>
        <v>4</v>
      </c>
      <c r="AG341" s="15">
        <f>Tableau23[[#This Row],[Teams]]/Tableau23[[#This Row],[Fields]]</f>
        <v>13.5</v>
      </c>
      <c r="AH341" s="13"/>
      <c r="AI341" s="13"/>
    </row>
    <row r="342" spans="1:35">
      <c r="A342" s="9">
        <v>42710</v>
      </c>
      <c r="B342" s="10" t="s">
        <v>42</v>
      </c>
      <c r="C342" s="11">
        <v>12</v>
      </c>
      <c r="D342" s="10" t="s">
        <v>32</v>
      </c>
      <c r="E342" s="10"/>
      <c r="F342" s="10"/>
      <c r="G342" s="10"/>
      <c r="H342" s="10">
        <v>9</v>
      </c>
      <c r="I342" s="10"/>
      <c r="J342" s="10"/>
      <c r="K342" s="10"/>
      <c r="L342" s="10"/>
      <c r="M342" s="10">
        <v>4</v>
      </c>
      <c r="N342" s="10"/>
      <c r="O342" s="10"/>
      <c r="P342" s="10"/>
      <c r="Q342" s="10">
        <v>3</v>
      </c>
      <c r="R342" s="10"/>
      <c r="S342" s="10"/>
      <c r="T342" s="10"/>
      <c r="U342" s="10">
        <v>4</v>
      </c>
      <c r="V342" s="9" t="str">
        <f t="shared" si="15"/>
        <v>Fantasy42710</v>
      </c>
      <c r="W342" s="11" t="s">
        <v>33</v>
      </c>
      <c r="X342" s="11" t="s">
        <v>34</v>
      </c>
      <c r="Y342" s="10">
        <v>162</v>
      </c>
      <c r="Z342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42" s="10">
        <v>97</v>
      </c>
      <c r="AB34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42" s="10">
        <v>1</v>
      </c>
      <c r="AD342" s="10">
        <v>8</v>
      </c>
      <c r="AE342" s="10">
        <f t="shared" si="16"/>
        <v>20</v>
      </c>
      <c r="AF342" s="10">
        <f t="shared" si="17"/>
        <v>4</v>
      </c>
      <c r="AG342" s="15">
        <f>Tableau23[[#This Row],[Teams]]/Tableau23[[#This Row],[Fields]]</f>
        <v>5</v>
      </c>
      <c r="AH342" s="13"/>
      <c r="AI342" s="13"/>
    </row>
    <row r="343" spans="1:35">
      <c r="A343" s="9">
        <v>42711</v>
      </c>
      <c r="B343" s="10" t="s">
        <v>44</v>
      </c>
      <c r="C343" s="11">
        <v>12</v>
      </c>
      <c r="D343" s="10" t="s">
        <v>32</v>
      </c>
      <c r="E343" s="10"/>
      <c r="F343" s="10"/>
      <c r="G343" s="10">
        <v>2</v>
      </c>
      <c r="H343" s="10"/>
      <c r="I343" s="10"/>
      <c r="J343" s="10"/>
      <c r="K343" s="10">
        <v>6</v>
      </c>
      <c r="L343" s="10"/>
      <c r="M343" s="10"/>
      <c r="N343" s="10"/>
      <c r="O343" s="10">
        <v>10</v>
      </c>
      <c r="P343" s="10"/>
      <c r="Q343" s="10"/>
      <c r="R343" s="10"/>
      <c r="S343" s="10">
        <v>5</v>
      </c>
      <c r="T343" s="10"/>
      <c r="U343" s="10"/>
      <c r="V343" s="9" t="str">
        <f t="shared" si="15"/>
        <v>Fantasy42711</v>
      </c>
      <c r="W343" s="11" t="s">
        <v>33</v>
      </c>
      <c r="X343" s="11" t="s">
        <v>34</v>
      </c>
      <c r="Y343" s="10">
        <v>171</v>
      </c>
      <c r="Z343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43" s="10">
        <v>91</v>
      </c>
      <c r="AB34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43" s="10">
        <v>1</v>
      </c>
      <c r="AD343" s="10">
        <v>8</v>
      </c>
      <c r="AE343" s="10">
        <f t="shared" si="16"/>
        <v>23</v>
      </c>
      <c r="AF343" s="10">
        <f t="shared" si="17"/>
        <v>4</v>
      </c>
      <c r="AG343" s="15">
        <f>Tableau23[[#This Row],[Teams]]/Tableau23[[#This Row],[Fields]]</f>
        <v>5.75</v>
      </c>
      <c r="AH343" s="13"/>
      <c r="AI343" s="13"/>
    </row>
    <row r="344" spans="1:35">
      <c r="A344" s="9">
        <v>42712</v>
      </c>
      <c r="B344" s="10" t="s">
        <v>46</v>
      </c>
      <c r="C344" s="11">
        <v>12</v>
      </c>
      <c r="D344" s="10" t="s">
        <v>304</v>
      </c>
      <c r="E344" s="10"/>
      <c r="F344" s="10"/>
      <c r="G344" s="10"/>
      <c r="H344" s="10"/>
      <c r="I344" s="10">
        <v>6</v>
      </c>
      <c r="J344" s="10"/>
      <c r="K344" s="10"/>
      <c r="L344" s="10"/>
      <c r="M344" s="10">
        <v>1</v>
      </c>
      <c r="N344" s="10"/>
      <c r="O344" s="10"/>
      <c r="P344" s="10"/>
      <c r="Q344" s="10">
        <v>7</v>
      </c>
      <c r="R344" s="10"/>
      <c r="S344" s="10"/>
      <c r="T344" s="10"/>
      <c r="U344" s="10">
        <v>4</v>
      </c>
      <c r="V344" s="9" t="str">
        <f t="shared" si="15"/>
        <v>Colombo TTT42712</v>
      </c>
      <c r="W344" s="11" t="s">
        <v>33</v>
      </c>
      <c r="X344" s="11" t="s">
        <v>54</v>
      </c>
      <c r="Y344" s="10">
        <v>48</v>
      </c>
      <c r="Z344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44" s="10">
        <v>47</v>
      </c>
      <c r="AB34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44" s="10">
        <v>1</v>
      </c>
      <c r="AD344" s="10">
        <v>7</v>
      </c>
      <c r="AE344" s="10">
        <f t="shared" si="16"/>
        <v>18</v>
      </c>
      <c r="AF344" s="10">
        <f t="shared" si="17"/>
        <v>4</v>
      </c>
      <c r="AG344" s="15">
        <f>Tableau23[[#This Row],[Teams]]/Tableau23[[#This Row],[Fields]]</f>
        <v>4.5</v>
      </c>
      <c r="AH344" s="13"/>
      <c r="AI344" s="13"/>
    </row>
    <row r="345" spans="1:35">
      <c r="A345" s="9">
        <v>42713</v>
      </c>
      <c r="B345" s="10" t="s">
        <v>48</v>
      </c>
      <c r="C345" s="11">
        <v>12</v>
      </c>
      <c r="D345" s="10" t="s">
        <v>32</v>
      </c>
      <c r="E345" s="10"/>
      <c r="F345" s="10">
        <v>7</v>
      </c>
      <c r="G345" s="10"/>
      <c r="H345" s="10"/>
      <c r="I345" s="10"/>
      <c r="J345" s="10"/>
      <c r="K345" s="10"/>
      <c r="L345" s="10">
        <v>4</v>
      </c>
      <c r="M345" s="10"/>
      <c r="N345" s="10"/>
      <c r="O345" s="10"/>
      <c r="P345" s="10">
        <v>3</v>
      </c>
      <c r="Q345" s="10"/>
      <c r="R345" s="10"/>
      <c r="S345" s="10"/>
      <c r="T345" s="10">
        <v>5</v>
      </c>
      <c r="U345" s="10"/>
      <c r="V345" s="9" t="str">
        <f t="shared" si="15"/>
        <v>Fantasy42713</v>
      </c>
      <c r="W345" s="11" t="s">
        <v>33</v>
      </c>
      <c r="X345" s="11" t="s">
        <v>41</v>
      </c>
      <c r="Y345" s="10">
        <v>162</v>
      </c>
      <c r="Z345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45" s="10">
        <v>89</v>
      </c>
      <c r="AB34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45" s="10">
        <v>1</v>
      </c>
      <c r="AD345" s="10">
        <v>8</v>
      </c>
      <c r="AE345" s="10">
        <f t="shared" si="16"/>
        <v>19</v>
      </c>
      <c r="AF345" s="10">
        <f t="shared" si="17"/>
        <v>4</v>
      </c>
      <c r="AG345" s="15">
        <f>Tableau23[[#This Row],[Teams]]/Tableau23[[#This Row],[Fields]]</f>
        <v>4.75</v>
      </c>
      <c r="AH345" s="13"/>
      <c r="AI345" s="13"/>
    </row>
    <row r="346" spans="1:35">
      <c r="A346" s="9">
        <v>42714</v>
      </c>
      <c r="B346" s="10" t="s">
        <v>49</v>
      </c>
      <c r="C346" s="11">
        <v>12</v>
      </c>
      <c r="D346" s="10" t="s">
        <v>32</v>
      </c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9" t="str">
        <f t="shared" si="15"/>
        <v>Fantasy42714</v>
      </c>
      <c r="W346" s="11" t="s">
        <v>33</v>
      </c>
      <c r="X346" s="11" t="s">
        <v>39</v>
      </c>
      <c r="Y346" s="10">
        <v>111</v>
      </c>
      <c r="Z346" s="10" t="str">
        <f>IF(Tableau23[[#This Row],[KM]]&gt;199,"F",IF(Tableau23[[#This Row],[KM]]&gt;174,"E",IF(Tableau23[[#This Row],[KM]]&gt;149,"D",IF(Tableau23[[#This Row],[KM]]&gt;124,"C",IF(Tableau23[[#This Row],[KM]]&gt;99,"B","A")))))</f>
        <v>B</v>
      </c>
      <c r="AA346" s="10">
        <v>74</v>
      </c>
      <c r="AB34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S</v>
      </c>
      <c r="AC346" s="10">
        <v>1</v>
      </c>
      <c r="AD346" s="10">
        <v>6</v>
      </c>
      <c r="AE346" s="10">
        <f t="shared" si="16"/>
        <v>0</v>
      </c>
      <c r="AF346" s="10">
        <f t="shared" si="17"/>
        <v>0</v>
      </c>
      <c r="AG346" s="15" t="e">
        <f>Tableau23[[#This Row],[Teams]]/Tableau23[[#This Row],[Fields]]</f>
        <v>#DIV/0!</v>
      </c>
      <c r="AH346" s="13"/>
      <c r="AI346" s="13"/>
    </row>
    <row r="347" spans="1:35">
      <c r="A347" s="9">
        <v>42715</v>
      </c>
      <c r="B347" s="10" t="s">
        <v>50</v>
      </c>
      <c r="C347" s="11">
        <v>12</v>
      </c>
      <c r="D347" s="10" t="s">
        <v>303</v>
      </c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9" t="str">
        <f t="shared" si="15"/>
        <v>Bafut42715</v>
      </c>
      <c r="W347" s="11" t="s">
        <v>33</v>
      </c>
      <c r="X347" s="11" t="s">
        <v>47</v>
      </c>
      <c r="Y347" s="10">
        <v>195</v>
      </c>
      <c r="Z347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47" s="10">
        <v>102</v>
      </c>
      <c r="AB34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47" s="10">
        <v>1</v>
      </c>
      <c r="AD347" s="10">
        <v>9</v>
      </c>
      <c r="AE347" s="10">
        <f t="shared" si="16"/>
        <v>0</v>
      </c>
      <c r="AF347" s="10">
        <f t="shared" si="17"/>
        <v>0</v>
      </c>
      <c r="AG347" s="15" t="e">
        <f>Tableau23[[#This Row],[Teams]]/Tableau23[[#This Row],[Fields]]</f>
        <v>#DIV/0!</v>
      </c>
      <c r="AH347" s="13"/>
      <c r="AI347" s="13"/>
    </row>
    <row r="348" spans="1:35">
      <c r="A348" s="9">
        <v>42716</v>
      </c>
      <c r="B348" s="10" t="s">
        <v>36</v>
      </c>
      <c r="C348" s="11">
        <v>12</v>
      </c>
      <c r="D348" s="10" t="s">
        <v>32</v>
      </c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9" t="str">
        <f t="shared" si="15"/>
        <v>Fantasy42716</v>
      </c>
      <c r="W348" s="11" t="s">
        <v>33</v>
      </c>
      <c r="X348" s="11" t="s">
        <v>34</v>
      </c>
      <c r="Y348" s="10">
        <v>127</v>
      </c>
      <c r="Z348" s="10" t="str">
        <f>IF(Tableau23[[#This Row],[KM]]&gt;199,"F",IF(Tableau23[[#This Row],[KM]]&gt;174,"E",IF(Tableau23[[#This Row],[KM]]&gt;149,"D",IF(Tableau23[[#This Row],[KM]]&gt;124,"C",IF(Tableau23[[#This Row],[KM]]&gt;99,"B","A")))))</f>
        <v>C</v>
      </c>
      <c r="AA348" s="10">
        <v>84</v>
      </c>
      <c r="AB34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48" s="10">
        <v>1</v>
      </c>
      <c r="AD348" s="10">
        <v>6</v>
      </c>
      <c r="AE348" s="10">
        <f t="shared" si="16"/>
        <v>0</v>
      </c>
      <c r="AF348" s="10">
        <f t="shared" si="17"/>
        <v>0</v>
      </c>
      <c r="AG348" s="15" t="e">
        <f>Tableau23[[#This Row],[Teams]]/Tableau23[[#This Row],[Fields]]</f>
        <v>#DIV/0!</v>
      </c>
      <c r="AH348" s="13"/>
      <c r="AI348" s="13"/>
    </row>
    <row r="349" spans="1:35">
      <c r="A349" s="9">
        <v>42717</v>
      </c>
      <c r="B349" s="10" t="s">
        <v>42</v>
      </c>
      <c r="C349" s="11">
        <v>12</v>
      </c>
      <c r="D349" s="10" t="s">
        <v>302</v>
      </c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9" t="str">
        <f t="shared" si="15"/>
        <v>Worchester - Cape Town 42717</v>
      </c>
      <c r="W349" s="11" t="s">
        <v>33</v>
      </c>
      <c r="X349" s="11" t="s">
        <v>34</v>
      </c>
      <c r="Y349" s="10">
        <v>185</v>
      </c>
      <c r="Z349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49" s="10">
        <v>98</v>
      </c>
      <c r="AB34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49" s="10">
        <v>1</v>
      </c>
      <c r="AD349" s="10">
        <v>8</v>
      </c>
      <c r="AE349" s="10">
        <f t="shared" si="16"/>
        <v>0</v>
      </c>
      <c r="AF349" s="10">
        <f t="shared" si="17"/>
        <v>0</v>
      </c>
      <c r="AG349" s="15" t="e">
        <f>Tableau23[[#This Row],[Teams]]/Tableau23[[#This Row],[Fields]]</f>
        <v>#DIV/0!</v>
      </c>
      <c r="AH349" s="13"/>
      <c r="AI349" s="13"/>
    </row>
    <row r="350" spans="1:35">
      <c r="A350" s="9">
        <v>42718</v>
      </c>
      <c r="B350" s="10" t="s">
        <v>44</v>
      </c>
      <c r="C350" s="11">
        <v>12</v>
      </c>
      <c r="D350" s="10" t="s">
        <v>301</v>
      </c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9" t="str">
        <f t="shared" si="15"/>
        <v>ITT Cape Town42718</v>
      </c>
      <c r="W350" s="11" t="s">
        <v>33</v>
      </c>
      <c r="X350" s="11" t="s">
        <v>45</v>
      </c>
      <c r="Y350" s="10">
        <v>36</v>
      </c>
      <c r="Z350" s="10" t="str">
        <f>IF(Tableau23[[#This Row],[KM]]&gt;199,"F",IF(Tableau23[[#This Row],[KM]]&gt;174,"E",IF(Tableau23[[#This Row],[KM]]&gt;149,"D",IF(Tableau23[[#This Row],[KM]]&gt;124,"C",IF(Tableau23[[#This Row],[KM]]&gt;99,"B","A")))))</f>
        <v>A</v>
      </c>
      <c r="AA350" s="10">
        <v>31</v>
      </c>
      <c r="AB35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VS</v>
      </c>
      <c r="AC350" s="10">
        <v>1</v>
      </c>
      <c r="AD350" s="10">
        <v>5</v>
      </c>
      <c r="AE350" s="10">
        <f t="shared" si="16"/>
        <v>0</v>
      </c>
      <c r="AF350" s="10">
        <f t="shared" si="17"/>
        <v>0</v>
      </c>
      <c r="AG350" s="15" t="e">
        <f>Tableau23[[#This Row],[Teams]]/Tableau23[[#This Row],[Fields]]</f>
        <v>#DIV/0!</v>
      </c>
      <c r="AH350" s="13"/>
      <c r="AI350" s="13"/>
    </row>
    <row r="351" spans="1:35">
      <c r="A351" s="9">
        <v>42719</v>
      </c>
      <c r="B351" s="10" t="s">
        <v>46</v>
      </c>
      <c r="C351" s="11">
        <v>12</v>
      </c>
      <c r="D351" s="10" t="s">
        <v>300</v>
      </c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9" t="str">
        <f t="shared" si="15"/>
        <v>SAC Cape Town42719</v>
      </c>
      <c r="W351" s="11" t="s">
        <v>33</v>
      </c>
      <c r="X351" s="11" t="s">
        <v>34</v>
      </c>
      <c r="Y351" s="10">
        <v>193</v>
      </c>
      <c r="Z351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51" s="10">
        <v>106</v>
      </c>
      <c r="AB35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1" s="10">
        <v>1</v>
      </c>
      <c r="AD351" s="10">
        <v>8</v>
      </c>
      <c r="AE351" s="10">
        <f t="shared" si="16"/>
        <v>0</v>
      </c>
      <c r="AF351" s="10">
        <f t="shared" si="17"/>
        <v>0</v>
      </c>
      <c r="AG351" s="15" t="e">
        <f>Tableau23[[#This Row],[Teams]]/Tableau23[[#This Row],[Fields]]</f>
        <v>#DIV/0!</v>
      </c>
      <c r="AH351" s="13"/>
      <c r="AI351" s="13"/>
    </row>
    <row r="352" spans="1:35">
      <c r="A352" s="9">
        <v>42720</v>
      </c>
      <c r="B352" s="10" t="s">
        <v>48</v>
      </c>
      <c r="C352" s="11">
        <v>12</v>
      </c>
      <c r="D352" s="10" t="s">
        <v>32</v>
      </c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9" t="str">
        <f t="shared" si="15"/>
        <v>Fantasy42720</v>
      </c>
      <c r="W352" s="11" t="s">
        <v>33</v>
      </c>
      <c r="X352" s="11" t="s">
        <v>47</v>
      </c>
      <c r="Y352" s="10">
        <v>165</v>
      </c>
      <c r="Z352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52" s="10">
        <v>120</v>
      </c>
      <c r="AB35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2" s="10">
        <v>1</v>
      </c>
      <c r="AD352" s="10">
        <v>8</v>
      </c>
      <c r="AE352" s="10">
        <f t="shared" si="16"/>
        <v>0</v>
      </c>
      <c r="AF352" s="10">
        <f t="shared" si="17"/>
        <v>0</v>
      </c>
      <c r="AG352" s="15" t="e">
        <f>Tableau23[[#This Row],[Teams]]/Tableau23[[#This Row],[Fields]]</f>
        <v>#DIV/0!</v>
      </c>
      <c r="AH352" s="13"/>
      <c r="AI352" s="13"/>
    </row>
    <row r="353" spans="1:35">
      <c r="A353" s="9">
        <v>42721</v>
      </c>
      <c r="B353" s="10" t="s">
        <v>49</v>
      </c>
      <c r="C353" s="11">
        <v>12</v>
      </c>
      <c r="D353" s="10" t="s">
        <v>32</v>
      </c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9" t="str">
        <f t="shared" si="15"/>
        <v>Fantasy42721</v>
      </c>
      <c r="W353" s="11" t="s">
        <v>33</v>
      </c>
      <c r="X353" s="11" t="s">
        <v>39</v>
      </c>
      <c r="Y353" s="10">
        <v>198</v>
      </c>
      <c r="Z353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53" s="10">
        <v>105</v>
      </c>
      <c r="AB35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53" s="10">
        <v>1</v>
      </c>
      <c r="AD353" s="10">
        <v>8</v>
      </c>
      <c r="AE353" s="10">
        <f t="shared" si="16"/>
        <v>0</v>
      </c>
      <c r="AF353" s="10">
        <f t="shared" si="17"/>
        <v>0</v>
      </c>
      <c r="AG353" s="15" t="e">
        <f>Tableau23[[#This Row],[Teams]]/Tableau23[[#This Row],[Fields]]</f>
        <v>#DIV/0!</v>
      </c>
      <c r="AH353" s="13"/>
      <c r="AI353" s="13"/>
    </row>
    <row r="354" spans="1:35">
      <c r="A354" s="9">
        <v>42722</v>
      </c>
      <c r="B354" s="10" t="s">
        <v>50</v>
      </c>
      <c r="C354" s="11">
        <v>12</v>
      </c>
      <c r="D354" s="10" t="s">
        <v>299</v>
      </c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9" t="str">
        <f t="shared" si="15"/>
        <v>Usangi42722</v>
      </c>
      <c r="W354" s="11" t="s">
        <v>33</v>
      </c>
      <c r="X354" s="11" t="s">
        <v>47</v>
      </c>
      <c r="Y354" s="10">
        <v>192</v>
      </c>
      <c r="Z354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54" s="10">
        <v>111</v>
      </c>
      <c r="AB35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4" s="10">
        <v>1</v>
      </c>
      <c r="AD354" s="10">
        <v>9</v>
      </c>
      <c r="AE354" s="10">
        <f t="shared" si="16"/>
        <v>0</v>
      </c>
      <c r="AF354" s="10">
        <f t="shared" si="17"/>
        <v>0</v>
      </c>
      <c r="AG354" s="15" t="e">
        <f>Tableau23[[#This Row],[Teams]]/Tableau23[[#This Row],[Fields]]</f>
        <v>#DIV/0!</v>
      </c>
      <c r="AH354" s="13"/>
      <c r="AI354" s="13"/>
    </row>
    <row r="355" spans="1:35">
      <c r="A355" s="9">
        <v>42723</v>
      </c>
      <c r="B355" s="10" t="s">
        <v>36</v>
      </c>
      <c r="C355" s="11">
        <v>12</v>
      </c>
      <c r="D355" s="10" t="s">
        <v>32</v>
      </c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9" t="str">
        <f t="shared" si="15"/>
        <v>Fantasy42723</v>
      </c>
      <c r="W355" s="11" t="s">
        <v>33</v>
      </c>
      <c r="X355" s="11" t="s">
        <v>39</v>
      </c>
      <c r="Y355" s="10">
        <v>115</v>
      </c>
      <c r="Z355" s="10" t="str">
        <f>IF(Tableau23[[#This Row],[KM]]&gt;199,"F",IF(Tableau23[[#This Row],[KM]]&gt;174,"E",IF(Tableau23[[#This Row],[KM]]&gt;149,"D",IF(Tableau23[[#This Row],[KM]]&gt;124,"C",IF(Tableau23[[#This Row],[KM]]&gt;99,"B","A")))))</f>
        <v>B</v>
      </c>
      <c r="AA355" s="10">
        <v>112</v>
      </c>
      <c r="AB35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5" s="10">
        <v>1</v>
      </c>
      <c r="AD355" s="10">
        <v>8</v>
      </c>
      <c r="AE355" s="10">
        <f t="shared" si="16"/>
        <v>0</v>
      </c>
      <c r="AF355" s="10">
        <f t="shared" si="17"/>
        <v>0</v>
      </c>
      <c r="AG355" s="15" t="e">
        <f>Tableau23[[#This Row],[Teams]]/Tableau23[[#This Row],[Fields]]</f>
        <v>#DIV/0!</v>
      </c>
      <c r="AH355" s="13"/>
      <c r="AI355" s="13"/>
    </row>
    <row r="356" spans="1:35">
      <c r="A356" s="9">
        <v>42724</v>
      </c>
      <c r="B356" s="10" t="s">
        <v>42</v>
      </c>
      <c r="C356" s="11">
        <v>12</v>
      </c>
      <c r="D356" s="10" t="s">
        <v>32</v>
      </c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9" t="str">
        <f t="shared" si="15"/>
        <v>Fantasy42724</v>
      </c>
      <c r="W356" s="11" t="s">
        <v>33</v>
      </c>
      <c r="X356" s="11" t="s">
        <v>34</v>
      </c>
      <c r="Y356" s="10">
        <v>187</v>
      </c>
      <c r="Z356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56" s="10">
        <v>106</v>
      </c>
      <c r="AB35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6" s="10">
        <v>1</v>
      </c>
      <c r="AD356" s="10">
        <v>7</v>
      </c>
      <c r="AE356" s="10">
        <f t="shared" si="16"/>
        <v>0</v>
      </c>
      <c r="AF356" s="10">
        <f t="shared" si="17"/>
        <v>0</v>
      </c>
      <c r="AG356" s="15" t="e">
        <f>Tableau23[[#This Row],[Teams]]/Tableau23[[#This Row],[Fields]]</f>
        <v>#DIV/0!</v>
      </c>
      <c r="AH356" s="13"/>
      <c r="AI356" s="13"/>
    </row>
    <row r="357" spans="1:35">
      <c r="A357" s="9">
        <v>42725</v>
      </c>
      <c r="B357" s="10" t="s">
        <v>44</v>
      </c>
      <c r="C357" s="11">
        <v>12</v>
      </c>
      <c r="D357" s="10" t="s">
        <v>32</v>
      </c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9" t="str">
        <f t="shared" si="15"/>
        <v>Fantasy42725</v>
      </c>
      <c r="W357" s="11" t="s">
        <v>33</v>
      </c>
      <c r="X357" s="11" t="s">
        <v>47</v>
      </c>
      <c r="Y357" s="10">
        <v>223</v>
      </c>
      <c r="Z357" s="10" t="str">
        <f>IF(Tableau23[[#This Row],[KM]]&gt;199,"F",IF(Tableau23[[#This Row],[KM]]&gt;174,"E",IF(Tableau23[[#This Row],[KM]]&gt;149,"D",IF(Tableau23[[#This Row],[KM]]&gt;124,"C",IF(Tableau23[[#This Row],[KM]]&gt;99,"B","A")))))</f>
        <v>F</v>
      </c>
      <c r="AA357" s="10">
        <v>116</v>
      </c>
      <c r="AB35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57" s="10">
        <v>1</v>
      </c>
      <c r="AD357" s="10">
        <v>8</v>
      </c>
      <c r="AE357" s="10">
        <f t="shared" si="16"/>
        <v>0</v>
      </c>
      <c r="AF357" s="10">
        <f t="shared" si="17"/>
        <v>0</v>
      </c>
      <c r="AG357" s="15" t="e">
        <f>Tableau23[[#This Row],[Teams]]/Tableau23[[#This Row],[Fields]]</f>
        <v>#DIV/0!</v>
      </c>
      <c r="AH357" s="13"/>
      <c r="AI357" s="13"/>
    </row>
    <row r="358" spans="1:35">
      <c r="A358" s="9">
        <v>42726</v>
      </c>
      <c r="B358" s="10" t="s">
        <v>46</v>
      </c>
      <c r="C358" s="11">
        <v>12</v>
      </c>
      <c r="D358" s="10" t="s">
        <v>32</v>
      </c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9" t="str">
        <f t="shared" si="15"/>
        <v>Fantasy42726</v>
      </c>
      <c r="W358" s="11" t="s">
        <v>33</v>
      </c>
      <c r="X358" s="11" t="s">
        <v>39</v>
      </c>
      <c r="Y358" s="10">
        <v>156</v>
      </c>
      <c r="Z358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58" s="10">
        <v>84</v>
      </c>
      <c r="AB358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58" s="10">
        <v>1</v>
      </c>
      <c r="AD358" s="10">
        <v>8</v>
      </c>
      <c r="AE358" s="10">
        <f t="shared" si="16"/>
        <v>0</v>
      </c>
      <c r="AF358" s="10">
        <f t="shared" si="17"/>
        <v>0</v>
      </c>
      <c r="AG358" s="15" t="e">
        <f>Tableau23[[#This Row],[Teams]]/Tableau23[[#This Row],[Fields]]</f>
        <v>#DIV/0!</v>
      </c>
      <c r="AH358" s="13"/>
      <c r="AI358" s="13"/>
    </row>
    <row r="359" spans="1:35">
      <c r="A359" s="9">
        <v>42727</v>
      </c>
      <c r="B359" s="10" t="s">
        <v>48</v>
      </c>
      <c r="C359" s="11">
        <v>12</v>
      </c>
      <c r="D359" s="10" t="s">
        <v>298</v>
      </c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9" t="str">
        <f t="shared" si="15"/>
        <v>Pavés de !noel42727</v>
      </c>
      <c r="W359" s="11" t="s">
        <v>33</v>
      </c>
      <c r="X359" s="11" t="s">
        <v>41</v>
      </c>
      <c r="Y359" s="10">
        <v>161</v>
      </c>
      <c r="Z359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59" s="10">
        <v>93</v>
      </c>
      <c r="AB359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59" s="10">
        <v>1</v>
      </c>
      <c r="AD359" s="10">
        <v>9</v>
      </c>
      <c r="AE359" s="10">
        <f t="shared" si="16"/>
        <v>0</v>
      </c>
      <c r="AF359" s="10">
        <f t="shared" si="17"/>
        <v>0</v>
      </c>
      <c r="AG359" s="15" t="e">
        <f>Tableau23[[#This Row],[Teams]]/Tableau23[[#This Row],[Fields]]</f>
        <v>#DIV/0!</v>
      </c>
      <c r="AH359" s="13"/>
      <c r="AI359" s="13"/>
    </row>
    <row r="360" spans="1:35">
      <c r="A360" s="9">
        <v>42728</v>
      </c>
      <c r="B360" s="10" t="s">
        <v>49</v>
      </c>
      <c r="C360" s="11">
        <v>12</v>
      </c>
      <c r="D360" s="10" t="s">
        <v>297</v>
      </c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9" t="str">
        <f t="shared" si="15"/>
        <v>Christmas Islands42728</v>
      </c>
      <c r="W360" s="11" t="s">
        <v>33</v>
      </c>
      <c r="X360" s="11" t="s">
        <v>34</v>
      </c>
      <c r="Y360" s="10">
        <v>156</v>
      </c>
      <c r="Z360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60" s="10">
        <v>86</v>
      </c>
      <c r="AB360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60" s="10">
        <v>1</v>
      </c>
      <c r="AD360" s="10">
        <v>8</v>
      </c>
      <c r="AE360" s="10">
        <f t="shared" si="16"/>
        <v>0</v>
      </c>
      <c r="AF360" s="10">
        <f t="shared" si="17"/>
        <v>0</v>
      </c>
      <c r="AG360" s="15" t="e">
        <f>Tableau23[[#This Row],[Teams]]/Tableau23[[#This Row],[Fields]]</f>
        <v>#DIV/0!</v>
      </c>
      <c r="AH360" s="13"/>
      <c r="AI360" s="13"/>
    </row>
    <row r="361" spans="1:35">
      <c r="A361" s="9">
        <v>42729</v>
      </c>
      <c r="B361" s="10" t="s">
        <v>50</v>
      </c>
      <c r="C361" s="11">
        <v>12</v>
      </c>
      <c r="D361" s="10" t="s">
        <v>296</v>
      </c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9" t="str">
        <f t="shared" si="15"/>
        <v>Bethlehem42729</v>
      </c>
      <c r="W361" s="11" t="s">
        <v>33</v>
      </c>
      <c r="X361" s="11" t="s">
        <v>34</v>
      </c>
      <c r="Y361" s="10">
        <v>151</v>
      </c>
      <c r="Z361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61" s="10">
        <v>87</v>
      </c>
      <c r="AB361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61" s="10">
        <v>1</v>
      </c>
      <c r="AD361" s="10">
        <v>8</v>
      </c>
      <c r="AE361" s="10">
        <f t="shared" si="16"/>
        <v>0</v>
      </c>
      <c r="AF361" s="10">
        <f t="shared" si="17"/>
        <v>0</v>
      </c>
      <c r="AG361" s="15" t="e">
        <f>Tableau23[[#This Row],[Teams]]/Tableau23[[#This Row],[Fields]]</f>
        <v>#DIV/0!</v>
      </c>
      <c r="AH361" s="13"/>
      <c r="AI361" s="13"/>
    </row>
    <row r="362" spans="1:35">
      <c r="A362" s="9">
        <v>42730</v>
      </c>
      <c r="B362" s="10" t="s">
        <v>36</v>
      </c>
      <c r="C362" s="11">
        <v>12</v>
      </c>
      <c r="D362" s="10" t="s">
        <v>295</v>
      </c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9" t="str">
        <f t="shared" si="15"/>
        <v>Herne42730</v>
      </c>
      <c r="W362" s="11" t="s">
        <v>33</v>
      </c>
      <c r="X362" s="11" t="s">
        <v>52</v>
      </c>
      <c r="Y362" s="10">
        <v>178</v>
      </c>
      <c r="Z362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62" s="10">
        <v>101</v>
      </c>
      <c r="AB362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62" s="10">
        <v>1</v>
      </c>
      <c r="AD362" s="10">
        <v>8</v>
      </c>
      <c r="AE362" s="10">
        <f t="shared" si="16"/>
        <v>0</v>
      </c>
      <c r="AF362" s="10">
        <f t="shared" si="17"/>
        <v>0</v>
      </c>
      <c r="AG362" s="15" t="e">
        <f>Tableau23[[#This Row],[Teams]]/Tableau23[[#This Row],[Fields]]</f>
        <v>#DIV/0!</v>
      </c>
      <c r="AH362" s="13"/>
      <c r="AI362" s="13"/>
    </row>
    <row r="363" spans="1:35">
      <c r="A363" s="9">
        <v>42731</v>
      </c>
      <c r="B363" s="10" t="s">
        <v>42</v>
      </c>
      <c r="C363" s="11">
        <v>12</v>
      </c>
      <c r="D363" s="10" t="s">
        <v>32</v>
      </c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9" t="str">
        <f t="shared" si="15"/>
        <v>Fantasy42731</v>
      </c>
      <c r="W363" s="11" t="s">
        <v>33</v>
      </c>
      <c r="X363" s="11" t="s">
        <v>47</v>
      </c>
      <c r="Y363" s="10">
        <v>189</v>
      </c>
      <c r="Z363" s="10" t="str">
        <f>IF(Tableau23[[#This Row],[KM]]&gt;199,"F",IF(Tableau23[[#This Row],[KM]]&gt;174,"E",IF(Tableau23[[#This Row],[KM]]&gt;149,"D",IF(Tableau23[[#This Row],[KM]]&gt;124,"C",IF(Tableau23[[#This Row],[KM]]&gt;99,"B","A")))))</f>
        <v>E</v>
      </c>
      <c r="AA363" s="10">
        <v>107</v>
      </c>
      <c r="AB363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L</v>
      </c>
      <c r="AC363" s="10">
        <v>1</v>
      </c>
      <c r="AD363" s="10">
        <v>8</v>
      </c>
      <c r="AE363" s="10">
        <f t="shared" si="16"/>
        <v>0</v>
      </c>
      <c r="AF363" s="10">
        <f t="shared" si="17"/>
        <v>0</v>
      </c>
      <c r="AG363" s="15" t="e">
        <f>Tableau23[[#This Row],[Teams]]/Tableau23[[#This Row],[Fields]]</f>
        <v>#DIV/0!</v>
      </c>
      <c r="AH363" s="13"/>
      <c r="AI363" s="13"/>
    </row>
    <row r="364" spans="1:35">
      <c r="A364" s="9">
        <v>42732</v>
      </c>
      <c r="B364" s="10" t="s">
        <v>44</v>
      </c>
      <c r="C364" s="11">
        <v>12</v>
      </c>
      <c r="D364" s="10" t="s">
        <v>32</v>
      </c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9" t="str">
        <f t="shared" si="15"/>
        <v>Fantasy42732</v>
      </c>
      <c r="W364" s="11" t="s">
        <v>33</v>
      </c>
      <c r="X364" s="11" t="s">
        <v>34</v>
      </c>
      <c r="Y364" s="10">
        <v>167</v>
      </c>
      <c r="Z364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64" s="10">
        <v>102</v>
      </c>
      <c r="AB364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64" s="10">
        <v>1</v>
      </c>
      <c r="AD364" s="10">
        <v>7</v>
      </c>
      <c r="AE364" s="10">
        <f t="shared" si="16"/>
        <v>0</v>
      </c>
      <c r="AF364" s="10">
        <f t="shared" si="17"/>
        <v>0</v>
      </c>
      <c r="AG364" s="15" t="e">
        <f>Tableau23[[#This Row],[Teams]]/Tableau23[[#This Row],[Fields]]</f>
        <v>#DIV/0!</v>
      </c>
      <c r="AH364" s="13"/>
      <c r="AI364" s="13"/>
    </row>
    <row r="365" spans="1:35">
      <c r="A365" s="9">
        <v>42733</v>
      </c>
      <c r="B365" s="10" t="s">
        <v>46</v>
      </c>
      <c r="C365" s="11">
        <v>12</v>
      </c>
      <c r="D365" s="10" t="s">
        <v>32</v>
      </c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9" t="str">
        <f t="shared" si="15"/>
        <v>Fantasy42733</v>
      </c>
      <c r="W365" s="11" t="s">
        <v>33</v>
      </c>
      <c r="X365" s="11" t="s">
        <v>34</v>
      </c>
      <c r="Y365" s="10">
        <v>172</v>
      </c>
      <c r="Z365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65" s="10">
        <v>100</v>
      </c>
      <c r="AB365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ML</v>
      </c>
      <c r="AC365" s="10">
        <v>1</v>
      </c>
      <c r="AD365" s="10">
        <v>8</v>
      </c>
      <c r="AE365" s="10">
        <f t="shared" si="16"/>
        <v>0</v>
      </c>
      <c r="AF365" s="10">
        <f t="shared" si="17"/>
        <v>0</v>
      </c>
      <c r="AG365" s="15" t="e">
        <f>Tableau23[[#This Row],[Teams]]/Tableau23[[#This Row],[Fields]]</f>
        <v>#DIV/0!</v>
      </c>
      <c r="AH365" s="13"/>
      <c r="AI365" s="13"/>
    </row>
    <row r="366" spans="1:35">
      <c r="A366" s="9">
        <v>42734</v>
      </c>
      <c r="B366" s="10" t="s">
        <v>48</v>
      </c>
      <c r="C366" s="11">
        <v>12</v>
      </c>
      <c r="D366" s="10" t="s">
        <v>32</v>
      </c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9" t="str">
        <f t="shared" si="15"/>
        <v>Fantasy42734</v>
      </c>
      <c r="W366" s="11" t="s">
        <v>33</v>
      </c>
      <c r="X366" s="11" t="s">
        <v>39</v>
      </c>
      <c r="Y366" s="10">
        <v>169</v>
      </c>
      <c r="Z366" s="10" t="str">
        <f>IF(Tableau23[[#This Row],[KM]]&gt;199,"F",IF(Tableau23[[#This Row],[KM]]&gt;174,"E",IF(Tableau23[[#This Row],[KM]]&gt;149,"D",IF(Tableau23[[#This Row],[KM]]&gt;124,"C",IF(Tableau23[[#This Row],[KM]]&gt;99,"B","A")))))</f>
        <v>D</v>
      </c>
      <c r="AA366" s="10">
        <v>89</v>
      </c>
      <c r="AB366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66" s="10">
        <v>1</v>
      </c>
      <c r="AD366" s="10">
        <v>8</v>
      </c>
      <c r="AE366" s="10">
        <f t="shared" si="16"/>
        <v>0</v>
      </c>
      <c r="AF366" s="10">
        <f t="shared" si="17"/>
        <v>0</v>
      </c>
      <c r="AG366" s="15" t="e">
        <f>Tableau23[[#This Row],[Teams]]/Tableau23[[#This Row],[Fields]]</f>
        <v>#DIV/0!</v>
      </c>
      <c r="AH366" s="13"/>
      <c r="AI366" s="13"/>
    </row>
    <row r="367" spans="1:35">
      <c r="A367" s="9">
        <v>42735</v>
      </c>
      <c r="B367" s="10" t="s">
        <v>49</v>
      </c>
      <c r="C367" s="11">
        <v>12</v>
      </c>
      <c r="D367" s="10" t="s">
        <v>294</v>
      </c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9" t="str">
        <f t="shared" si="15"/>
        <v>Catania - Etna42735</v>
      </c>
      <c r="W367" s="11" t="s">
        <v>33</v>
      </c>
      <c r="X367" s="11" t="s">
        <v>47</v>
      </c>
      <c r="Y367" s="10">
        <v>135</v>
      </c>
      <c r="Z367" s="10" t="str">
        <f>IF(Tableau23[[#This Row],[KM]]&gt;199,"F",IF(Tableau23[[#This Row],[KM]]&gt;174,"E",IF(Tableau23[[#This Row],[KM]]&gt;149,"D",IF(Tableau23[[#This Row],[KM]]&gt;124,"C",IF(Tableau23[[#This Row],[KM]]&gt;99,"B","A")))))</f>
        <v>C</v>
      </c>
      <c r="AA367" s="10">
        <v>80</v>
      </c>
      <c r="AB367" s="15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67" s="10">
        <v>1</v>
      </c>
      <c r="AD367" s="10">
        <v>8</v>
      </c>
      <c r="AE367" s="10">
        <f t="shared" si="16"/>
        <v>0</v>
      </c>
      <c r="AF367" s="10">
        <f t="shared" si="17"/>
        <v>0</v>
      </c>
      <c r="AG367" s="15" t="e">
        <f>Tableau23[[#This Row],[Teams]]/Tableau23[[#This Row],[Fields]]</f>
        <v>#DIV/0!</v>
      </c>
      <c r="AH367" s="13"/>
      <c r="AI367" s="13"/>
    </row>
    <row r="368" spans="1:35">
      <c r="A368" s="9">
        <v>42735</v>
      </c>
      <c r="B368" s="10" t="s">
        <v>49</v>
      </c>
      <c r="C368" s="11">
        <v>12</v>
      </c>
      <c r="D368" s="10" t="s">
        <v>293</v>
      </c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9" t="str">
        <f t="shared" si="15"/>
        <v>La St Sylv42735</v>
      </c>
      <c r="W368" s="11" t="s">
        <v>33</v>
      </c>
      <c r="X368" s="11" t="s">
        <v>39</v>
      </c>
      <c r="Y368" s="10">
        <v>140</v>
      </c>
      <c r="Z368" s="10" t="str">
        <f>IF(Tableau23[[#This Row],[KM]]&gt;199,"F",IF(Tableau23[[#This Row],[KM]]&gt;174,"E",IF(Tableau23[[#This Row],[KM]]&gt;149,"D",IF(Tableau23[[#This Row],[KM]]&gt;124,"C",IF(Tableau23[[#This Row],[KM]]&gt;99,"B","A")))))</f>
        <v>C</v>
      </c>
      <c r="AA368" s="10">
        <v>85</v>
      </c>
      <c r="AB368" s="19" t="str">
        <f>IF(Tableau23[[#This Row],[Duration (en min)]]&gt;120,"VL",IF(Tableau23[[#This Row],[Duration (en min)]]&gt;105,"L",IF(Tableau23[[#This Row],[Duration (en min)]]&gt;90,"ML",IF(Tableau23[[#This Row],[Duration (en min)]]&gt;75,"MS",IF(Tableau23[[#This Row],[Duration (en min)]]&gt;60,"S","VS")))))</f>
        <v>MS</v>
      </c>
      <c r="AC368" s="10">
        <v>1</v>
      </c>
      <c r="AD368" s="10">
        <v>8</v>
      </c>
      <c r="AE368" s="10">
        <f t="shared" si="16"/>
        <v>0</v>
      </c>
      <c r="AF368" s="10">
        <f t="shared" si="17"/>
        <v>0</v>
      </c>
      <c r="AG368" s="15" t="e">
        <f>Tableau23[[#This Row],[Teams]]/Tableau23[[#This Row],[Fields]]</f>
        <v>#DIV/0!</v>
      </c>
      <c r="AH368" s="13"/>
      <c r="AI368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C000"/>
  </sheetPr>
  <dimension ref="A1:AJ788"/>
  <sheetViews>
    <sheetView topLeftCell="Q1" zoomScale="60" zoomScaleNormal="60" workbookViewId="0">
      <selection activeCell="AE787" sqref="AE683:AE787"/>
    </sheetView>
  </sheetViews>
  <sheetFormatPr baseColWidth="10" defaultRowHeight="15"/>
  <cols>
    <col min="1" max="1" width="14.42578125" style="14" bestFit="1" customWidth="1"/>
    <col min="2" max="2" width="14.85546875" style="14" bestFit="1" customWidth="1"/>
    <col min="3" max="3" width="7.5703125" style="25" customWidth="1"/>
    <col min="4" max="4" width="37.85546875" style="14" customWidth="1"/>
    <col min="5" max="6" width="11.140625" style="14" bestFit="1" customWidth="1"/>
    <col min="7" max="7" width="12.140625" style="14" customWidth="1"/>
    <col min="8" max="8" width="11.7109375" style="14" bestFit="1" customWidth="1"/>
    <col min="9" max="16" width="12.140625" style="14" bestFit="1" customWidth="1"/>
    <col min="17" max="17" width="12.5703125" style="14" bestFit="1" customWidth="1"/>
    <col min="18" max="18" width="12.140625" style="14" bestFit="1" customWidth="1"/>
    <col min="19" max="21" width="12.5703125" style="14" bestFit="1" customWidth="1"/>
    <col min="22" max="22" width="45.42578125" style="14" bestFit="1" customWidth="1"/>
    <col min="23" max="23" width="18.7109375" style="25" bestFit="1" customWidth="1"/>
    <col min="24" max="24" width="18.7109375" style="25" customWidth="1"/>
    <col min="25" max="26" width="18.7109375" style="14" customWidth="1"/>
    <col min="27" max="28" width="22.7109375" style="14" customWidth="1"/>
    <col min="29" max="30" width="13.7109375" style="14" customWidth="1"/>
    <col min="31" max="31" width="12.28515625" style="14" customWidth="1"/>
    <col min="32" max="32" width="11.42578125" style="14"/>
    <col min="33" max="35" width="22.140625" style="14" customWidth="1"/>
    <col min="36" max="16384" width="11.42578125" style="14"/>
  </cols>
  <sheetData>
    <row r="1" spans="1:36" s="8" customForma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213</v>
      </c>
      <c r="AC1" s="2" t="s">
        <v>27</v>
      </c>
      <c r="AD1" s="4" t="s">
        <v>28</v>
      </c>
      <c r="AE1" s="5" t="s">
        <v>29</v>
      </c>
      <c r="AF1" s="5" t="s">
        <v>30</v>
      </c>
      <c r="AG1" s="6" t="s">
        <v>31</v>
      </c>
      <c r="AH1" s="7"/>
      <c r="AI1" s="7"/>
    </row>
    <row r="2" spans="1:36" hidden="1">
      <c r="A2" s="9">
        <v>42736</v>
      </c>
      <c r="B2" s="10" t="s">
        <v>50</v>
      </c>
      <c r="C2" s="11">
        <v>1</v>
      </c>
      <c r="D2" s="10" t="s">
        <v>32</v>
      </c>
      <c r="E2" s="10"/>
      <c r="F2" s="10"/>
      <c r="G2" s="10"/>
      <c r="H2" s="10">
        <v>5</v>
      </c>
      <c r="I2" s="10"/>
      <c r="J2" s="10"/>
      <c r="K2" s="10"/>
      <c r="L2" s="10">
        <v>4</v>
      </c>
      <c r="M2" s="10"/>
      <c r="N2" s="10"/>
      <c r="O2" s="10">
        <v>15</v>
      </c>
      <c r="P2" s="10"/>
      <c r="Q2" s="10">
        <v>11</v>
      </c>
      <c r="R2" s="10"/>
      <c r="S2" s="10"/>
      <c r="T2" s="10">
        <v>13</v>
      </c>
      <c r="U2" s="10"/>
      <c r="V2" s="9" t="str">
        <f t="shared" ref="V2:V65" si="0">D2&amp;A2</f>
        <v>Fantasy42736</v>
      </c>
      <c r="W2" s="11" t="s">
        <v>33</v>
      </c>
      <c r="X2" s="11" t="s">
        <v>34</v>
      </c>
      <c r="Y2" s="10">
        <v>164</v>
      </c>
      <c r="Z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" s="10">
        <v>92</v>
      </c>
      <c r="AB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" s="10">
        <v>3</v>
      </c>
      <c r="AD2" s="10">
        <v>9</v>
      </c>
      <c r="AE2" s="10">
        <f t="shared" ref="AE2:AE65" si="1">SUM(E2:U2)</f>
        <v>48</v>
      </c>
      <c r="AF2" s="10">
        <f t="shared" ref="AF2:AF65" si="2">COUNT(E2:U2)</f>
        <v>5</v>
      </c>
      <c r="AG2" s="12">
        <f>Tableau2[[#This Row],[Teams]]/Tableau2[[#This Row],[Fields]]</f>
        <v>9.6</v>
      </c>
      <c r="AH2" s="13"/>
      <c r="AI2" s="13"/>
      <c r="AJ2" s="14" t="s">
        <v>35</v>
      </c>
    </row>
    <row r="3" spans="1:36" hidden="1">
      <c r="A3" s="9">
        <v>42737</v>
      </c>
      <c r="B3" s="10" t="s">
        <v>36</v>
      </c>
      <c r="C3" s="11">
        <v>1</v>
      </c>
      <c r="D3" s="10" t="s">
        <v>37</v>
      </c>
      <c r="E3" s="10"/>
      <c r="F3" s="10"/>
      <c r="G3" s="10">
        <v>8</v>
      </c>
      <c r="H3" s="10"/>
      <c r="I3" s="10"/>
      <c r="J3" s="10"/>
      <c r="K3" s="10"/>
      <c r="L3" s="10">
        <v>10</v>
      </c>
      <c r="M3" s="10"/>
      <c r="N3" s="10"/>
      <c r="O3" s="10">
        <v>7</v>
      </c>
      <c r="P3" s="10"/>
      <c r="Q3" s="10"/>
      <c r="R3" s="10">
        <v>11</v>
      </c>
      <c r="S3" s="10"/>
      <c r="T3" s="10">
        <v>8</v>
      </c>
      <c r="U3" s="10"/>
      <c r="V3" s="9" t="str">
        <f t="shared" si="0"/>
        <v>La Iberica42737</v>
      </c>
      <c r="W3" s="11" t="s">
        <v>38</v>
      </c>
      <c r="X3" s="11" t="s">
        <v>39</v>
      </c>
      <c r="Y3" s="10">
        <v>214</v>
      </c>
      <c r="Z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" s="10">
        <v>118</v>
      </c>
      <c r="AB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" s="10">
        <v>2</v>
      </c>
      <c r="AD3" s="10">
        <v>9</v>
      </c>
      <c r="AE3" s="10">
        <f t="shared" si="1"/>
        <v>44</v>
      </c>
      <c r="AF3" s="10">
        <f t="shared" si="2"/>
        <v>5</v>
      </c>
      <c r="AG3" s="15">
        <f>Tableau2[[#This Row],[Teams]]/Tableau2[[#This Row],[Fields]]</f>
        <v>8.8000000000000007</v>
      </c>
      <c r="AH3" s="13"/>
      <c r="AI3" s="13"/>
      <c r="AJ3" s="14" t="s">
        <v>40</v>
      </c>
    </row>
    <row r="4" spans="1:36" hidden="1">
      <c r="A4" s="9">
        <v>42737</v>
      </c>
      <c r="B4" s="10" t="s">
        <v>36</v>
      </c>
      <c r="C4" s="11">
        <v>1</v>
      </c>
      <c r="D4" s="10" t="s">
        <v>32</v>
      </c>
      <c r="E4" s="10"/>
      <c r="F4" s="10">
        <v>7</v>
      </c>
      <c r="G4" s="10"/>
      <c r="H4" s="10"/>
      <c r="I4" s="10"/>
      <c r="J4" s="10"/>
      <c r="K4" s="10">
        <v>6</v>
      </c>
      <c r="L4" s="10"/>
      <c r="M4" s="10"/>
      <c r="N4" s="10">
        <v>9</v>
      </c>
      <c r="O4" s="10"/>
      <c r="P4" s="10"/>
      <c r="Q4" s="10">
        <v>5</v>
      </c>
      <c r="R4" s="10"/>
      <c r="S4" s="10">
        <v>7</v>
      </c>
      <c r="T4" s="10"/>
      <c r="U4" s="10"/>
      <c r="V4" s="9" t="str">
        <f t="shared" si="0"/>
        <v>Fantasy42737</v>
      </c>
      <c r="W4" s="11" t="s">
        <v>33</v>
      </c>
      <c r="X4" s="11" t="s">
        <v>41</v>
      </c>
      <c r="Y4" s="10">
        <v>148</v>
      </c>
      <c r="Z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" s="10">
        <v>88</v>
      </c>
      <c r="AB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" s="10">
        <v>1</v>
      </c>
      <c r="AD4" s="10">
        <v>8</v>
      </c>
      <c r="AE4" s="10">
        <f t="shared" si="1"/>
        <v>34</v>
      </c>
      <c r="AF4" s="10">
        <f t="shared" si="2"/>
        <v>5</v>
      </c>
      <c r="AG4" s="15">
        <f>Tableau2[[#This Row],[Teams]]/Tableau2[[#This Row],[Fields]]</f>
        <v>6.8</v>
      </c>
      <c r="AH4" s="13"/>
      <c r="AI4" s="13"/>
    </row>
    <row r="5" spans="1:36" hidden="1">
      <c r="A5" s="9">
        <v>42738</v>
      </c>
      <c r="B5" s="10" t="s">
        <v>42</v>
      </c>
      <c r="C5" s="11">
        <v>1</v>
      </c>
      <c r="D5" s="10" t="s">
        <v>43</v>
      </c>
      <c r="E5" s="10"/>
      <c r="F5" s="10"/>
      <c r="G5" s="10"/>
      <c r="H5" s="10">
        <v>11</v>
      </c>
      <c r="I5" s="10"/>
      <c r="J5" s="10"/>
      <c r="K5" s="10"/>
      <c r="L5" s="10"/>
      <c r="M5" s="10"/>
      <c r="N5" s="10">
        <v>9</v>
      </c>
      <c r="O5" s="10"/>
      <c r="P5" s="10"/>
      <c r="Q5" s="10">
        <v>12</v>
      </c>
      <c r="R5" s="10"/>
      <c r="S5" s="10"/>
      <c r="T5" s="10"/>
      <c r="U5" s="10">
        <v>7</v>
      </c>
      <c r="V5" s="9" t="str">
        <f t="shared" si="0"/>
        <v>Cuba Tour42738</v>
      </c>
      <c r="W5" s="11" t="s">
        <v>38</v>
      </c>
      <c r="X5" s="11" t="s">
        <v>39</v>
      </c>
      <c r="Y5" s="10">
        <v>190</v>
      </c>
      <c r="Z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" s="10">
        <v>100</v>
      </c>
      <c r="AB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" s="10">
        <v>1</v>
      </c>
      <c r="AD5" s="10">
        <v>8</v>
      </c>
      <c r="AE5" s="10">
        <f t="shared" si="1"/>
        <v>39</v>
      </c>
      <c r="AF5" s="10">
        <f t="shared" si="2"/>
        <v>4</v>
      </c>
      <c r="AG5" s="15">
        <f>Tableau2[[#This Row],[Teams]]/Tableau2[[#This Row],[Fields]]</f>
        <v>9.75</v>
      </c>
      <c r="AH5" s="13"/>
      <c r="AI5" s="13"/>
    </row>
    <row r="6" spans="1:36" hidden="1">
      <c r="A6" s="9">
        <v>42738</v>
      </c>
      <c r="B6" s="10" t="s">
        <v>42</v>
      </c>
      <c r="C6" s="11">
        <v>1</v>
      </c>
      <c r="D6" s="10" t="s">
        <v>37</v>
      </c>
      <c r="E6" s="10"/>
      <c r="F6" s="10"/>
      <c r="G6" s="10">
        <v>8</v>
      </c>
      <c r="H6" s="10"/>
      <c r="I6" s="10"/>
      <c r="J6" s="10"/>
      <c r="K6" s="10"/>
      <c r="L6" s="10">
        <v>10</v>
      </c>
      <c r="M6" s="10"/>
      <c r="N6" s="10"/>
      <c r="O6" s="10">
        <v>7</v>
      </c>
      <c r="P6" s="10"/>
      <c r="Q6" s="10"/>
      <c r="R6" s="10">
        <v>11</v>
      </c>
      <c r="S6" s="10"/>
      <c r="T6" s="10">
        <v>8</v>
      </c>
      <c r="U6" s="10"/>
      <c r="V6" s="9" t="str">
        <f t="shared" si="0"/>
        <v>La Iberica42738</v>
      </c>
      <c r="W6" s="11" t="s">
        <v>38</v>
      </c>
      <c r="X6" s="11" t="s">
        <v>34</v>
      </c>
      <c r="Y6" s="10">
        <v>178</v>
      </c>
      <c r="Z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" s="10">
        <v>107</v>
      </c>
      <c r="AB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" s="10">
        <v>2</v>
      </c>
      <c r="AD6" s="10">
        <v>9</v>
      </c>
      <c r="AE6" s="10">
        <f t="shared" si="1"/>
        <v>44</v>
      </c>
      <c r="AF6" s="10">
        <f t="shared" si="2"/>
        <v>5</v>
      </c>
      <c r="AG6" s="15">
        <f>Tableau2[[#This Row],[Teams]]/Tableau2[[#This Row],[Fields]]</f>
        <v>8.8000000000000007</v>
      </c>
      <c r="AH6" s="13"/>
      <c r="AI6" s="13"/>
    </row>
    <row r="7" spans="1:36" hidden="1">
      <c r="A7" s="9">
        <v>42738</v>
      </c>
      <c r="B7" s="10" t="s">
        <v>42</v>
      </c>
      <c r="C7" s="11">
        <v>1</v>
      </c>
      <c r="D7" s="10" t="s">
        <v>32</v>
      </c>
      <c r="E7" s="10"/>
      <c r="F7" s="10"/>
      <c r="G7" s="10"/>
      <c r="H7" s="10"/>
      <c r="I7" s="10"/>
      <c r="J7" s="10"/>
      <c r="K7" s="10">
        <v>5</v>
      </c>
      <c r="L7" s="10"/>
      <c r="M7" s="10"/>
      <c r="N7" s="10"/>
      <c r="O7" s="10">
        <v>5</v>
      </c>
      <c r="P7" s="10"/>
      <c r="Q7" s="10"/>
      <c r="R7" s="10">
        <v>4</v>
      </c>
      <c r="S7" s="10"/>
      <c r="T7" s="10">
        <v>1</v>
      </c>
      <c r="U7" s="10"/>
      <c r="V7" s="9" t="str">
        <f t="shared" si="0"/>
        <v>Fantasy42738</v>
      </c>
      <c r="W7" s="11" t="s">
        <v>33</v>
      </c>
      <c r="X7" s="11" t="s">
        <v>34</v>
      </c>
      <c r="Y7" s="10">
        <v>193</v>
      </c>
      <c r="Z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" s="10">
        <v>112</v>
      </c>
      <c r="AB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" s="10">
        <v>1</v>
      </c>
      <c r="AD7" s="10">
        <v>8</v>
      </c>
      <c r="AE7" s="10">
        <f t="shared" si="1"/>
        <v>15</v>
      </c>
      <c r="AF7" s="10">
        <f t="shared" si="2"/>
        <v>4</v>
      </c>
      <c r="AG7" s="15">
        <f>Tableau2[[#This Row],[Teams]]/Tableau2[[#This Row],[Fields]]</f>
        <v>3.75</v>
      </c>
      <c r="AH7" s="13"/>
      <c r="AI7" s="13"/>
    </row>
    <row r="8" spans="1:36" hidden="1">
      <c r="A8" s="9">
        <v>42739</v>
      </c>
      <c r="B8" s="10" t="s">
        <v>44</v>
      </c>
      <c r="C8" s="11">
        <v>1</v>
      </c>
      <c r="D8" s="10" t="s">
        <v>43</v>
      </c>
      <c r="E8" s="10"/>
      <c r="F8" s="10"/>
      <c r="G8" s="10"/>
      <c r="H8" s="10">
        <v>11</v>
      </c>
      <c r="I8" s="10"/>
      <c r="J8" s="10"/>
      <c r="K8" s="10"/>
      <c r="L8" s="10"/>
      <c r="M8" s="10"/>
      <c r="N8" s="10">
        <v>9</v>
      </c>
      <c r="O8" s="10"/>
      <c r="P8" s="10"/>
      <c r="Q8" s="10">
        <v>12</v>
      </c>
      <c r="R8" s="10"/>
      <c r="S8" s="10"/>
      <c r="T8" s="10"/>
      <c r="U8" s="10">
        <v>7</v>
      </c>
      <c r="V8" s="9" t="str">
        <f t="shared" si="0"/>
        <v>Cuba Tour42739</v>
      </c>
      <c r="W8" s="11" t="s">
        <v>38</v>
      </c>
      <c r="X8" s="11" t="s">
        <v>45</v>
      </c>
      <c r="Y8" s="10">
        <v>17</v>
      </c>
      <c r="Z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8" s="10">
        <v>16</v>
      </c>
      <c r="AB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8" s="10">
        <v>1</v>
      </c>
      <c r="AD8" s="10">
        <v>8</v>
      </c>
      <c r="AE8" s="10">
        <f t="shared" si="1"/>
        <v>39</v>
      </c>
      <c r="AF8" s="10">
        <f t="shared" si="2"/>
        <v>4</v>
      </c>
      <c r="AG8" s="15">
        <f>Tableau2[[#This Row],[Teams]]/Tableau2[[#This Row],[Fields]]</f>
        <v>9.75</v>
      </c>
      <c r="AH8" s="13"/>
      <c r="AI8" s="13"/>
    </row>
    <row r="9" spans="1:36" hidden="1">
      <c r="A9" s="9">
        <v>42739</v>
      </c>
      <c r="B9" s="10" t="s">
        <v>44</v>
      </c>
      <c r="C9" s="11">
        <v>1</v>
      </c>
      <c r="D9" s="10" t="s">
        <v>37</v>
      </c>
      <c r="E9" s="10"/>
      <c r="F9" s="10"/>
      <c r="G9" s="10">
        <v>8</v>
      </c>
      <c r="H9" s="10"/>
      <c r="I9" s="10"/>
      <c r="J9" s="10"/>
      <c r="K9" s="10"/>
      <c r="L9" s="10">
        <v>10</v>
      </c>
      <c r="M9" s="10"/>
      <c r="N9" s="10"/>
      <c r="O9" s="10">
        <v>7</v>
      </c>
      <c r="P9" s="10"/>
      <c r="Q9" s="10"/>
      <c r="R9" s="10">
        <v>11</v>
      </c>
      <c r="S9" s="10"/>
      <c r="T9" s="10">
        <v>8</v>
      </c>
      <c r="U9" s="10"/>
      <c r="V9" s="9" t="str">
        <f t="shared" si="0"/>
        <v>La Iberica42739</v>
      </c>
      <c r="W9" s="11" t="s">
        <v>38</v>
      </c>
      <c r="X9" s="11" t="s">
        <v>39</v>
      </c>
      <c r="Y9" s="10">
        <v>150</v>
      </c>
      <c r="Z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9" s="10">
        <v>82</v>
      </c>
      <c r="AB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9" s="10">
        <v>2</v>
      </c>
      <c r="AD9" s="10">
        <v>9</v>
      </c>
      <c r="AE9" s="10">
        <f t="shared" si="1"/>
        <v>44</v>
      </c>
      <c r="AF9" s="10">
        <f t="shared" si="2"/>
        <v>5</v>
      </c>
      <c r="AG9" s="15">
        <f>Tableau2[[#This Row],[Teams]]/Tableau2[[#This Row],[Fields]]</f>
        <v>8.8000000000000007</v>
      </c>
      <c r="AH9" s="13"/>
      <c r="AI9" s="13"/>
    </row>
    <row r="10" spans="1:36" hidden="1">
      <c r="A10" s="9">
        <v>42739</v>
      </c>
      <c r="B10" s="10" t="s">
        <v>44</v>
      </c>
      <c r="C10" s="11">
        <v>1</v>
      </c>
      <c r="D10" s="10" t="s">
        <v>32</v>
      </c>
      <c r="E10" s="10"/>
      <c r="F10" s="10"/>
      <c r="G10" s="10">
        <v>4</v>
      </c>
      <c r="H10" s="10"/>
      <c r="I10" s="10"/>
      <c r="J10" s="10"/>
      <c r="K10" s="10"/>
      <c r="L10" s="10"/>
      <c r="M10" s="10"/>
      <c r="N10" s="10">
        <v>8</v>
      </c>
      <c r="O10" s="10"/>
      <c r="P10" s="10"/>
      <c r="Q10" s="10"/>
      <c r="R10" s="10">
        <v>5</v>
      </c>
      <c r="S10" s="10"/>
      <c r="T10" s="10">
        <v>3</v>
      </c>
      <c r="U10" s="10"/>
      <c r="V10" s="9" t="str">
        <f t="shared" si="0"/>
        <v>Fantasy42739</v>
      </c>
      <c r="W10" s="11" t="s">
        <v>33</v>
      </c>
      <c r="X10" s="11" t="s">
        <v>34</v>
      </c>
      <c r="Y10" s="10">
        <v>192</v>
      </c>
      <c r="Z1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" s="10">
        <v>108</v>
      </c>
      <c r="AB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0" s="10">
        <v>1</v>
      </c>
      <c r="AD10" s="10">
        <v>8</v>
      </c>
      <c r="AE10" s="10">
        <f t="shared" si="1"/>
        <v>20</v>
      </c>
      <c r="AF10" s="10">
        <f t="shared" si="2"/>
        <v>4</v>
      </c>
      <c r="AG10" s="15">
        <f>Tableau2[[#This Row],[Teams]]/Tableau2[[#This Row],[Fields]]</f>
        <v>5</v>
      </c>
      <c r="AH10" s="13"/>
      <c r="AI10" s="13"/>
    </row>
    <row r="11" spans="1:36" hidden="1">
      <c r="A11" s="9">
        <v>42740</v>
      </c>
      <c r="B11" s="10" t="s">
        <v>46</v>
      </c>
      <c r="C11" s="11">
        <v>1</v>
      </c>
      <c r="D11" s="10" t="s">
        <v>43</v>
      </c>
      <c r="E11" s="10"/>
      <c r="F11" s="10"/>
      <c r="G11" s="10"/>
      <c r="H11" s="10">
        <v>11</v>
      </c>
      <c r="I11" s="10"/>
      <c r="J11" s="10"/>
      <c r="K11" s="10"/>
      <c r="L11" s="10"/>
      <c r="M11" s="10"/>
      <c r="N11" s="10">
        <v>9</v>
      </c>
      <c r="O11" s="10"/>
      <c r="P11" s="10"/>
      <c r="Q11" s="10">
        <v>12</v>
      </c>
      <c r="R11" s="10"/>
      <c r="S11" s="10"/>
      <c r="T11" s="10"/>
      <c r="U11" s="10">
        <v>7</v>
      </c>
      <c r="V11" s="9" t="str">
        <f t="shared" si="0"/>
        <v>Cuba Tour42740</v>
      </c>
      <c r="W11" s="11" t="s">
        <v>38</v>
      </c>
      <c r="X11" s="11" t="s">
        <v>39</v>
      </c>
      <c r="Y11" s="10">
        <v>186</v>
      </c>
      <c r="Z1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1" s="10">
        <v>98</v>
      </c>
      <c r="AB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1" s="10">
        <v>1</v>
      </c>
      <c r="AD11" s="10">
        <v>8</v>
      </c>
      <c r="AE11" s="10">
        <f t="shared" si="1"/>
        <v>39</v>
      </c>
      <c r="AF11" s="10">
        <f t="shared" si="2"/>
        <v>4</v>
      </c>
      <c r="AG11" s="15">
        <f>Tableau2[[#This Row],[Teams]]/Tableau2[[#This Row],[Fields]]</f>
        <v>9.75</v>
      </c>
      <c r="AH11" s="13"/>
      <c r="AI11" s="13"/>
    </row>
    <row r="12" spans="1:36" hidden="1">
      <c r="A12" s="9">
        <v>42740</v>
      </c>
      <c r="B12" s="10" t="s">
        <v>46</v>
      </c>
      <c r="C12" s="11">
        <v>1</v>
      </c>
      <c r="D12" s="10" t="s">
        <v>37</v>
      </c>
      <c r="E12" s="10"/>
      <c r="F12" s="10"/>
      <c r="G12" s="10">
        <v>8</v>
      </c>
      <c r="H12" s="10"/>
      <c r="I12" s="10"/>
      <c r="J12" s="10"/>
      <c r="K12" s="10"/>
      <c r="L12" s="10">
        <v>10</v>
      </c>
      <c r="M12" s="10"/>
      <c r="N12" s="10"/>
      <c r="O12" s="10">
        <v>7</v>
      </c>
      <c r="P12" s="10"/>
      <c r="Q12" s="10"/>
      <c r="R12" s="10">
        <v>11</v>
      </c>
      <c r="S12" s="10"/>
      <c r="T12" s="10">
        <v>8</v>
      </c>
      <c r="U12" s="10"/>
      <c r="V12" s="9" t="str">
        <f t="shared" si="0"/>
        <v>La Iberica42740</v>
      </c>
      <c r="W12" s="11" t="s">
        <v>38</v>
      </c>
      <c r="X12" s="11" t="s">
        <v>47</v>
      </c>
      <c r="Y12" s="10">
        <v>169</v>
      </c>
      <c r="Z1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" s="10">
        <v>110</v>
      </c>
      <c r="AB1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2" s="10">
        <v>2</v>
      </c>
      <c r="AD12" s="10">
        <v>9</v>
      </c>
      <c r="AE12" s="10">
        <f t="shared" si="1"/>
        <v>44</v>
      </c>
      <c r="AF12" s="10">
        <f t="shared" si="2"/>
        <v>5</v>
      </c>
      <c r="AG12" s="15">
        <f>Tableau2[[#This Row],[Teams]]/Tableau2[[#This Row],[Fields]]</f>
        <v>8.8000000000000007</v>
      </c>
      <c r="AH12" s="13"/>
      <c r="AI12" s="13"/>
    </row>
    <row r="13" spans="1:36" hidden="1">
      <c r="A13" s="9">
        <v>42740</v>
      </c>
      <c r="B13" s="10" t="s">
        <v>46</v>
      </c>
      <c r="C13" s="11">
        <v>1</v>
      </c>
      <c r="D13" s="10" t="s">
        <v>32</v>
      </c>
      <c r="E13" s="10"/>
      <c r="F13" s="10"/>
      <c r="G13" s="10">
        <v>8</v>
      </c>
      <c r="H13" s="10"/>
      <c r="I13" s="10"/>
      <c r="J13" s="10"/>
      <c r="K13" s="10"/>
      <c r="L13" s="10">
        <v>9</v>
      </c>
      <c r="M13" s="10"/>
      <c r="N13" s="10"/>
      <c r="O13" s="10"/>
      <c r="P13" s="10"/>
      <c r="Q13" s="10">
        <v>7</v>
      </c>
      <c r="R13" s="10"/>
      <c r="S13" s="10"/>
      <c r="T13" s="10">
        <v>2</v>
      </c>
      <c r="U13" s="10"/>
      <c r="V13" s="9" t="str">
        <f t="shared" si="0"/>
        <v>Fantasy42740</v>
      </c>
      <c r="W13" s="11" t="s">
        <v>33</v>
      </c>
      <c r="X13" s="11" t="s">
        <v>34</v>
      </c>
      <c r="Y13" s="10">
        <v>180</v>
      </c>
      <c r="Z1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" s="10">
        <v>100</v>
      </c>
      <c r="AB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" s="10">
        <v>1</v>
      </c>
      <c r="AD13" s="10">
        <v>8</v>
      </c>
      <c r="AE13" s="10">
        <f t="shared" si="1"/>
        <v>26</v>
      </c>
      <c r="AF13" s="10">
        <f t="shared" si="2"/>
        <v>4</v>
      </c>
      <c r="AG13" s="15">
        <f>Tableau2[[#This Row],[Teams]]/Tableau2[[#This Row],[Fields]]</f>
        <v>6.5</v>
      </c>
      <c r="AH13" s="13"/>
      <c r="AI13" s="13"/>
    </row>
    <row r="14" spans="1:36" hidden="1">
      <c r="A14" s="9">
        <v>42741</v>
      </c>
      <c r="B14" s="10" t="s">
        <v>48</v>
      </c>
      <c r="C14" s="11">
        <v>1</v>
      </c>
      <c r="D14" s="10" t="s">
        <v>43</v>
      </c>
      <c r="E14" s="10"/>
      <c r="F14" s="10"/>
      <c r="G14" s="10"/>
      <c r="H14" s="10">
        <v>11</v>
      </c>
      <c r="I14" s="10"/>
      <c r="J14" s="10"/>
      <c r="K14" s="10"/>
      <c r="L14" s="10"/>
      <c r="M14" s="10"/>
      <c r="N14" s="10">
        <v>9</v>
      </c>
      <c r="O14" s="10"/>
      <c r="P14" s="10"/>
      <c r="Q14" s="10">
        <v>12</v>
      </c>
      <c r="R14" s="10"/>
      <c r="S14" s="10"/>
      <c r="T14" s="10"/>
      <c r="U14" s="10">
        <v>7</v>
      </c>
      <c r="V14" s="9" t="str">
        <f t="shared" si="0"/>
        <v>Cuba Tour42741</v>
      </c>
      <c r="W14" s="11" t="s">
        <v>38</v>
      </c>
      <c r="X14" s="11" t="s">
        <v>34</v>
      </c>
      <c r="Y14" s="10">
        <v>180</v>
      </c>
      <c r="Z1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" s="10">
        <v>97</v>
      </c>
      <c r="AB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4" s="10">
        <v>1</v>
      </c>
      <c r="AD14" s="10">
        <v>8</v>
      </c>
      <c r="AE14" s="10">
        <f t="shared" si="1"/>
        <v>39</v>
      </c>
      <c r="AF14" s="10">
        <f t="shared" si="2"/>
        <v>4</v>
      </c>
      <c r="AG14" s="15">
        <f>Tableau2[[#This Row],[Teams]]/Tableau2[[#This Row],[Fields]]</f>
        <v>9.75</v>
      </c>
      <c r="AH14" s="13"/>
      <c r="AI14" s="13"/>
    </row>
    <row r="15" spans="1:36" hidden="1">
      <c r="A15" s="9">
        <v>42741</v>
      </c>
      <c r="B15" s="10" t="s">
        <v>48</v>
      </c>
      <c r="C15" s="11">
        <v>1</v>
      </c>
      <c r="D15" s="10" t="s">
        <v>37</v>
      </c>
      <c r="E15" s="10"/>
      <c r="F15" s="10"/>
      <c r="G15" s="10">
        <v>8</v>
      </c>
      <c r="H15" s="10"/>
      <c r="I15" s="10"/>
      <c r="J15" s="10"/>
      <c r="K15" s="10"/>
      <c r="L15" s="10">
        <v>10</v>
      </c>
      <c r="M15" s="10"/>
      <c r="N15" s="10"/>
      <c r="O15" s="10">
        <v>7</v>
      </c>
      <c r="P15" s="10"/>
      <c r="Q15" s="10"/>
      <c r="R15" s="10">
        <v>11</v>
      </c>
      <c r="S15" s="10"/>
      <c r="T15" s="10">
        <v>8</v>
      </c>
      <c r="U15" s="10"/>
      <c r="V15" s="9" t="str">
        <f t="shared" si="0"/>
        <v>La Iberica42741</v>
      </c>
      <c r="W15" s="11" t="s">
        <v>38</v>
      </c>
      <c r="X15" s="11" t="s">
        <v>47</v>
      </c>
      <c r="Y15" s="10">
        <v>129</v>
      </c>
      <c r="Z1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5" s="10">
        <v>79</v>
      </c>
      <c r="AB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5" s="10">
        <v>2</v>
      </c>
      <c r="AD15" s="10">
        <v>9</v>
      </c>
      <c r="AE15" s="10">
        <f t="shared" si="1"/>
        <v>44</v>
      </c>
      <c r="AF15" s="10">
        <f t="shared" si="2"/>
        <v>5</v>
      </c>
      <c r="AG15" s="15">
        <f>Tableau2[[#This Row],[Teams]]/Tableau2[[#This Row],[Fields]]</f>
        <v>8.8000000000000007</v>
      </c>
      <c r="AH15" s="13"/>
      <c r="AI15" s="13"/>
    </row>
    <row r="16" spans="1:36" hidden="1">
      <c r="A16" s="9">
        <v>42741</v>
      </c>
      <c r="B16" s="10" t="s">
        <v>48</v>
      </c>
      <c r="C16" s="11">
        <v>1</v>
      </c>
      <c r="D16" s="10" t="s">
        <v>32</v>
      </c>
      <c r="E16" s="10"/>
      <c r="F16" s="10"/>
      <c r="G16" s="10">
        <v>9</v>
      </c>
      <c r="H16" s="10"/>
      <c r="I16" s="10"/>
      <c r="J16" s="10"/>
      <c r="K16" s="10"/>
      <c r="L16" s="10">
        <v>4</v>
      </c>
      <c r="M16" s="10"/>
      <c r="N16" s="10"/>
      <c r="O16" s="10">
        <v>3</v>
      </c>
      <c r="P16" s="10"/>
      <c r="Q16" s="10"/>
      <c r="R16" s="10"/>
      <c r="S16" s="10">
        <v>5</v>
      </c>
      <c r="T16" s="10"/>
      <c r="U16" s="10"/>
      <c r="V16" s="9" t="str">
        <f t="shared" si="0"/>
        <v>Fantasy42741</v>
      </c>
      <c r="W16" s="11" t="s">
        <v>33</v>
      </c>
      <c r="X16" s="11" t="s">
        <v>34</v>
      </c>
      <c r="Y16" s="10">
        <v>173</v>
      </c>
      <c r="Z1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6" s="10">
        <v>94</v>
      </c>
      <c r="AB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6" s="10">
        <v>1</v>
      </c>
      <c r="AD16" s="10">
        <v>8</v>
      </c>
      <c r="AE16" s="10">
        <f t="shared" si="1"/>
        <v>21</v>
      </c>
      <c r="AF16" s="10">
        <f t="shared" si="2"/>
        <v>4</v>
      </c>
      <c r="AG16" s="15">
        <f>Tableau2[[#This Row],[Teams]]/Tableau2[[#This Row],[Fields]]</f>
        <v>5.25</v>
      </c>
      <c r="AH16" s="13"/>
      <c r="AI16" s="13"/>
    </row>
    <row r="17" spans="1:35" hidden="1">
      <c r="A17" s="9">
        <v>42742</v>
      </c>
      <c r="B17" s="10" t="s">
        <v>49</v>
      </c>
      <c r="C17" s="11">
        <v>1</v>
      </c>
      <c r="D17" s="10" t="s">
        <v>37</v>
      </c>
      <c r="E17" s="10"/>
      <c r="F17" s="10"/>
      <c r="G17" s="10">
        <v>8</v>
      </c>
      <c r="H17" s="10"/>
      <c r="I17" s="10"/>
      <c r="J17" s="10"/>
      <c r="K17" s="10"/>
      <c r="L17" s="10">
        <v>10</v>
      </c>
      <c r="M17" s="10"/>
      <c r="N17" s="10"/>
      <c r="O17" s="10">
        <v>7</v>
      </c>
      <c r="P17" s="10"/>
      <c r="Q17" s="10"/>
      <c r="R17" s="10">
        <v>11</v>
      </c>
      <c r="S17" s="10"/>
      <c r="T17" s="10">
        <v>8</v>
      </c>
      <c r="U17" s="10"/>
      <c r="V17" s="9" t="str">
        <f t="shared" si="0"/>
        <v>La Iberica42742</v>
      </c>
      <c r="W17" s="11" t="s">
        <v>38</v>
      </c>
      <c r="X17" s="11" t="s">
        <v>39</v>
      </c>
      <c r="Y17" s="10">
        <v>195</v>
      </c>
      <c r="Z1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7" s="10">
        <v>105</v>
      </c>
      <c r="AB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7" s="10">
        <v>2</v>
      </c>
      <c r="AD17" s="10">
        <v>9</v>
      </c>
      <c r="AE17" s="10">
        <f t="shared" si="1"/>
        <v>44</v>
      </c>
      <c r="AF17" s="10">
        <f t="shared" si="2"/>
        <v>5</v>
      </c>
      <c r="AG17" s="15">
        <f>Tableau2[[#This Row],[Teams]]/Tableau2[[#This Row],[Fields]]</f>
        <v>8.8000000000000007</v>
      </c>
      <c r="AH17" s="13"/>
      <c r="AI17" s="13"/>
    </row>
    <row r="18" spans="1:35" hidden="1">
      <c r="A18" s="9">
        <v>42742</v>
      </c>
      <c r="B18" s="10" t="s">
        <v>49</v>
      </c>
      <c r="C18" s="11">
        <v>1</v>
      </c>
      <c r="D18" s="10" t="s">
        <v>32</v>
      </c>
      <c r="E18" s="10"/>
      <c r="F18" s="10">
        <v>9</v>
      </c>
      <c r="G18" s="10"/>
      <c r="H18" s="10"/>
      <c r="I18" s="10"/>
      <c r="J18" s="10"/>
      <c r="K18" s="10">
        <v>7</v>
      </c>
      <c r="L18" s="10"/>
      <c r="M18" s="10"/>
      <c r="N18" s="10"/>
      <c r="O18" s="10">
        <v>6</v>
      </c>
      <c r="P18" s="10"/>
      <c r="Q18" s="10"/>
      <c r="R18" s="10">
        <v>3</v>
      </c>
      <c r="S18" s="10"/>
      <c r="T18" s="10"/>
      <c r="U18" s="10">
        <v>6</v>
      </c>
      <c r="V18" s="9" t="str">
        <f t="shared" si="0"/>
        <v>Fantasy42742</v>
      </c>
      <c r="W18" s="11" t="s">
        <v>33</v>
      </c>
      <c r="X18" s="11" t="s">
        <v>34</v>
      </c>
      <c r="Y18" s="10">
        <v>175</v>
      </c>
      <c r="Z1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8" s="10">
        <v>104</v>
      </c>
      <c r="AB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8" s="10">
        <v>1</v>
      </c>
      <c r="AD18" s="10">
        <v>8</v>
      </c>
      <c r="AE18" s="10">
        <f t="shared" si="1"/>
        <v>31</v>
      </c>
      <c r="AF18" s="10">
        <f t="shared" si="2"/>
        <v>5</v>
      </c>
      <c r="AG18" s="15">
        <f>Tableau2[[#This Row],[Teams]]/Tableau2[[#This Row],[Fields]]</f>
        <v>6.2</v>
      </c>
      <c r="AH18" s="13"/>
      <c r="AI18" s="13"/>
    </row>
    <row r="19" spans="1:35" hidden="1">
      <c r="A19" s="9">
        <v>42743</v>
      </c>
      <c r="B19" s="10" t="s">
        <v>50</v>
      </c>
      <c r="C19" s="11">
        <v>1</v>
      </c>
      <c r="D19" s="10" t="s">
        <v>32</v>
      </c>
      <c r="E19" s="10"/>
      <c r="F19" s="10"/>
      <c r="G19" s="10">
        <v>11</v>
      </c>
      <c r="H19" s="10"/>
      <c r="I19" s="10"/>
      <c r="J19" s="10"/>
      <c r="K19" s="10"/>
      <c r="L19" s="10">
        <v>8</v>
      </c>
      <c r="M19" s="10"/>
      <c r="N19" s="10"/>
      <c r="O19" s="10"/>
      <c r="P19" s="10">
        <v>12</v>
      </c>
      <c r="Q19" s="10"/>
      <c r="R19" s="10">
        <v>9</v>
      </c>
      <c r="S19" s="10"/>
      <c r="T19" s="10">
        <v>5</v>
      </c>
      <c r="U19" s="10"/>
      <c r="V19" s="9" t="str">
        <f t="shared" si="0"/>
        <v>Fantasy42743</v>
      </c>
      <c r="W19" s="11" t="s">
        <v>33</v>
      </c>
      <c r="X19" s="11" t="s">
        <v>47</v>
      </c>
      <c r="Y19" s="10">
        <v>185</v>
      </c>
      <c r="Z1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9" s="10">
        <v>105</v>
      </c>
      <c r="AB1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9" s="10">
        <v>3</v>
      </c>
      <c r="AD19" s="10">
        <v>9</v>
      </c>
      <c r="AE19" s="10">
        <f t="shared" si="1"/>
        <v>45</v>
      </c>
      <c r="AF19" s="10">
        <f t="shared" si="2"/>
        <v>5</v>
      </c>
      <c r="AG19" s="15">
        <f>Tableau2[[#This Row],[Teams]]/Tableau2[[#This Row],[Fields]]</f>
        <v>9</v>
      </c>
      <c r="AH19" s="13"/>
      <c r="AI19" s="13"/>
    </row>
    <row r="20" spans="1:35" hidden="1">
      <c r="A20" s="9">
        <v>42743</v>
      </c>
      <c r="B20" s="10" t="s">
        <v>50</v>
      </c>
      <c r="C20" s="11">
        <v>1</v>
      </c>
      <c r="D20" s="10" t="s">
        <v>37</v>
      </c>
      <c r="E20" s="10"/>
      <c r="F20" s="10"/>
      <c r="G20" s="10">
        <v>8</v>
      </c>
      <c r="H20" s="10"/>
      <c r="I20" s="10"/>
      <c r="J20" s="10"/>
      <c r="K20" s="10"/>
      <c r="L20" s="10">
        <v>10</v>
      </c>
      <c r="M20" s="10"/>
      <c r="N20" s="10"/>
      <c r="O20" s="10">
        <v>7</v>
      </c>
      <c r="P20" s="10"/>
      <c r="Q20" s="10"/>
      <c r="R20" s="10">
        <v>11</v>
      </c>
      <c r="S20" s="10"/>
      <c r="T20" s="10">
        <v>8</v>
      </c>
      <c r="U20" s="10"/>
      <c r="V20" s="9" t="str">
        <f t="shared" si="0"/>
        <v>La Iberica42743</v>
      </c>
      <c r="W20" s="11" t="s">
        <v>38</v>
      </c>
      <c r="X20" s="11" t="s">
        <v>39</v>
      </c>
      <c r="Y20" s="10">
        <v>154</v>
      </c>
      <c r="Z2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0" s="10">
        <v>81</v>
      </c>
      <c r="AB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0" s="10">
        <v>2</v>
      </c>
      <c r="AD20" s="10">
        <v>9</v>
      </c>
      <c r="AE20" s="10">
        <f t="shared" si="1"/>
        <v>44</v>
      </c>
      <c r="AF20" s="10">
        <f t="shared" si="2"/>
        <v>5</v>
      </c>
      <c r="AG20" s="15">
        <f>Tableau2[[#This Row],[Teams]]/Tableau2[[#This Row],[Fields]]</f>
        <v>8.8000000000000007</v>
      </c>
      <c r="AH20" s="13"/>
      <c r="AI20" s="13"/>
    </row>
    <row r="21" spans="1:35" hidden="1">
      <c r="A21" s="9">
        <v>42744</v>
      </c>
      <c r="B21" s="10" t="s">
        <v>36</v>
      </c>
      <c r="C21" s="11">
        <v>1</v>
      </c>
      <c r="D21" s="10" t="s">
        <v>37</v>
      </c>
      <c r="E21" s="10"/>
      <c r="F21" s="10"/>
      <c r="G21" s="10">
        <v>8</v>
      </c>
      <c r="H21" s="10"/>
      <c r="I21" s="10"/>
      <c r="J21" s="10"/>
      <c r="K21" s="10"/>
      <c r="L21" s="10">
        <v>10</v>
      </c>
      <c r="M21" s="10"/>
      <c r="N21" s="10"/>
      <c r="O21" s="10">
        <v>7</v>
      </c>
      <c r="P21" s="10"/>
      <c r="Q21" s="10"/>
      <c r="R21" s="10">
        <v>11</v>
      </c>
      <c r="S21" s="10"/>
      <c r="T21" s="10">
        <v>8</v>
      </c>
      <c r="U21" s="10"/>
      <c r="V21" s="9" t="str">
        <f t="shared" si="0"/>
        <v>La Iberica42744</v>
      </c>
      <c r="W21" s="11" t="s">
        <v>38</v>
      </c>
      <c r="X21" s="11" t="s">
        <v>45</v>
      </c>
      <c r="Y21" s="10">
        <v>38</v>
      </c>
      <c r="Z21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1" s="10">
        <v>37</v>
      </c>
      <c r="AB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1" s="10">
        <v>2</v>
      </c>
      <c r="AD21" s="10">
        <v>9</v>
      </c>
      <c r="AE21" s="10">
        <f t="shared" si="1"/>
        <v>44</v>
      </c>
      <c r="AF21" s="10">
        <f t="shared" si="2"/>
        <v>5</v>
      </c>
      <c r="AG21" s="15">
        <f>Tableau2[[#This Row],[Teams]]/Tableau2[[#This Row],[Fields]]</f>
        <v>8.8000000000000007</v>
      </c>
      <c r="AH21" s="13"/>
      <c r="AI21" s="13"/>
    </row>
    <row r="22" spans="1:35" hidden="1">
      <c r="A22" s="9">
        <v>42744</v>
      </c>
      <c r="B22" s="10" t="s">
        <v>36</v>
      </c>
      <c r="C22" s="11">
        <v>1</v>
      </c>
      <c r="D22" s="10" t="s">
        <v>32</v>
      </c>
      <c r="E22" s="10"/>
      <c r="F22" s="10">
        <v>4</v>
      </c>
      <c r="G22" s="10"/>
      <c r="H22" s="10"/>
      <c r="I22" s="10"/>
      <c r="J22" s="10"/>
      <c r="K22" s="10">
        <v>6</v>
      </c>
      <c r="L22" s="10"/>
      <c r="M22" s="10"/>
      <c r="N22" s="10"/>
      <c r="O22" s="10">
        <v>6</v>
      </c>
      <c r="P22" s="10"/>
      <c r="Q22" s="10">
        <v>5</v>
      </c>
      <c r="R22" s="10"/>
      <c r="S22" s="10"/>
      <c r="T22" s="10">
        <v>8</v>
      </c>
      <c r="U22" s="10"/>
      <c r="V22" s="9" t="str">
        <f t="shared" si="0"/>
        <v>Fantasy42744</v>
      </c>
      <c r="W22" s="11" t="s">
        <v>33</v>
      </c>
      <c r="X22" s="11" t="s">
        <v>34</v>
      </c>
      <c r="Y22" s="10">
        <v>179</v>
      </c>
      <c r="Z2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2" s="10">
        <v>95</v>
      </c>
      <c r="AB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2" s="10">
        <v>1</v>
      </c>
      <c r="AD22" s="10">
        <v>8</v>
      </c>
      <c r="AE22" s="10">
        <f t="shared" si="1"/>
        <v>29</v>
      </c>
      <c r="AF22" s="10">
        <f t="shared" si="2"/>
        <v>5</v>
      </c>
      <c r="AG22" s="15">
        <f>Tableau2[[#This Row],[Teams]]/Tableau2[[#This Row],[Fields]]</f>
        <v>5.8</v>
      </c>
      <c r="AH22" s="13"/>
      <c r="AI22" s="13"/>
    </row>
    <row r="23" spans="1:35" hidden="1">
      <c r="A23" s="9">
        <v>42744</v>
      </c>
      <c r="B23" s="10" t="s">
        <v>36</v>
      </c>
      <c r="C23" s="11">
        <v>1</v>
      </c>
      <c r="D23" s="10" t="s">
        <v>51</v>
      </c>
      <c r="E23" s="10"/>
      <c r="F23" s="10"/>
      <c r="G23" s="10">
        <v>4</v>
      </c>
      <c r="H23" s="10"/>
      <c r="I23" s="10"/>
      <c r="J23" s="10"/>
      <c r="K23" s="10"/>
      <c r="L23" s="10">
        <v>3</v>
      </c>
      <c r="M23" s="10"/>
      <c r="N23" s="10"/>
      <c r="O23" s="10">
        <v>4</v>
      </c>
      <c r="P23" s="10"/>
      <c r="Q23" s="10"/>
      <c r="R23" s="10">
        <v>6</v>
      </c>
      <c r="S23" s="10"/>
      <c r="T23" s="10">
        <v>5</v>
      </c>
      <c r="U23" s="10"/>
      <c r="V23" s="9" t="str">
        <f t="shared" si="0"/>
        <v>Tour des Pavés42744</v>
      </c>
      <c r="W23" s="11" t="s">
        <v>38</v>
      </c>
      <c r="X23" s="11" t="s">
        <v>52</v>
      </c>
      <c r="Y23" s="10">
        <v>200</v>
      </c>
      <c r="Z2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3" s="10">
        <v>108</v>
      </c>
      <c r="AB2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3" s="10">
        <v>2</v>
      </c>
      <c r="AD23" s="10">
        <v>9</v>
      </c>
      <c r="AE23" s="10">
        <f t="shared" si="1"/>
        <v>22</v>
      </c>
      <c r="AF23" s="10">
        <f t="shared" si="2"/>
        <v>5</v>
      </c>
      <c r="AG23" s="15">
        <f>Tableau2[[#This Row],[Teams]]/Tableau2[[#This Row],[Fields]]</f>
        <v>4.4000000000000004</v>
      </c>
      <c r="AH23" s="13"/>
      <c r="AI23" s="13"/>
    </row>
    <row r="24" spans="1:35" hidden="1">
      <c r="A24" s="9">
        <v>42745</v>
      </c>
      <c r="B24" s="10" t="s">
        <v>42</v>
      </c>
      <c r="C24" s="11">
        <v>1</v>
      </c>
      <c r="D24" s="10" t="s">
        <v>37</v>
      </c>
      <c r="E24" s="10"/>
      <c r="F24" s="10"/>
      <c r="G24" s="10">
        <v>8</v>
      </c>
      <c r="H24" s="10"/>
      <c r="I24" s="10"/>
      <c r="J24" s="10"/>
      <c r="K24" s="10"/>
      <c r="L24" s="10">
        <v>10</v>
      </c>
      <c r="M24" s="10"/>
      <c r="N24" s="10"/>
      <c r="O24" s="10">
        <v>7</v>
      </c>
      <c r="P24" s="10"/>
      <c r="Q24" s="10"/>
      <c r="R24" s="10">
        <v>11</v>
      </c>
      <c r="S24" s="10"/>
      <c r="T24" s="10">
        <v>8</v>
      </c>
      <c r="U24" s="10"/>
      <c r="V24" s="9" t="str">
        <f t="shared" si="0"/>
        <v>La Iberica42745</v>
      </c>
      <c r="W24" s="11" t="s">
        <v>38</v>
      </c>
      <c r="X24" s="11" t="s">
        <v>47</v>
      </c>
      <c r="Y24" s="10">
        <v>206</v>
      </c>
      <c r="Z2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4" s="10">
        <v>125</v>
      </c>
      <c r="AB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4" s="10">
        <v>2</v>
      </c>
      <c r="AD24" s="10">
        <v>9</v>
      </c>
      <c r="AE24" s="10">
        <f t="shared" si="1"/>
        <v>44</v>
      </c>
      <c r="AF24" s="10">
        <f t="shared" si="2"/>
        <v>5</v>
      </c>
      <c r="AG24" s="15">
        <f>Tableau2[[#This Row],[Teams]]/Tableau2[[#This Row],[Fields]]</f>
        <v>8.8000000000000007</v>
      </c>
      <c r="AH24" s="13"/>
      <c r="AI24" s="13"/>
    </row>
    <row r="25" spans="1:35" hidden="1">
      <c r="A25" s="9">
        <v>42745</v>
      </c>
      <c r="B25" s="10" t="s">
        <v>42</v>
      </c>
      <c r="C25" s="11">
        <v>1</v>
      </c>
      <c r="D25" s="10" t="s">
        <v>32</v>
      </c>
      <c r="E25" s="10"/>
      <c r="F25" s="10"/>
      <c r="G25" s="10">
        <v>8</v>
      </c>
      <c r="H25" s="10"/>
      <c r="I25" s="10"/>
      <c r="J25" s="10"/>
      <c r="K25" s="10"/>
      <c r="L25" s="10">
        <v>8</v>
      </c>
      <c r="M25" s="10"/>
      <c r="N25" s="10"/>
      <c r="O25" s="10">
        <v>7</v>
      </c>
      <c r="P25" s="10"/>
      <c r="Q25" s="10"/>
      <c r="R25" s="10">
        <v>6</v>
      </c>
      <c r="S25" s="10"/>
      <c r="T25" s="10">
        <v>4</v>
      </c>
      <c r="U25" s="10"/>
      <c r="V25" s="9" t="str">
        <f t="shared" si="0"/>
        <v>Fantasy42745</v>
      </c>
      <c r="W25" s="11" t="s">
        <v>33</v>
      </c>
      <c r="X25" s="11" t="s">
        <v>34</v>
      </c>
      <c r="Y25" s="10">
        <v>147</v>
      </c>
      <c r="Z2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5" s="10">
        <v>84</v>
      </c>
      <c r="AB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5" s="10">
        <v>1</v>
      </c>
      <c r="AD25" s="10">
        <v>8</v>
      </c>
      <c r="AE25" s="10">
        <f t="shared" si="1"/>
        <v>33</v>
      </c>
      <c r="AF25" s="10">
        <f t="shared" si="2"/>
        <v>5</v>
      </c>
      <c r="AG25" s="15">
        <f>Tableau2[[#This Row],[Teams]]/Tableau2[[#This Row],[Fields]]</f>
        <v>6.6</v>
      </c>
      <c r="AH25" s="13"/>
      <c r="AI25" s="13"/>
    </row>
    <row r="26" spans="1:35" hidden="1">
      <c r="A26" s="9">
        <v>42745</v>
      </c>
      <c r="B26" s="10" t="s">
        <v>42</v>
      </c>
      <c r="C26" s="11">
        <v>1</v>
      </c>
      <c r="D26" s="10" t="s">
        <v>51</v>
      </c>
      <c r="E26" s="10"/>
      <c r="F26" s="10"/>
      <c r="G26" s="10">
        <v>4</v>
      </c>
      <c r="H26" s="10"/>
      <c r="I26" s="10"/>
      <c r="J26" s="10"/>
      <c r="K26" s="10"/>
      <c r="L26" s="10">
        <v>3</v>
      </c>
      <c r="M26" s="10"/>
      <c r="N26" s="10"/>
      <c r="O26" s="10">
        <v>4</v>
      </c>
      <c r="P26" s="10"/>
      <c r="Q26" s="10"/>
      <c r="R26" s="10">
        <v>6</v>
      </c>
      <c r="S26" s="10"/>
      <c r="T26" s="10">
        <v>5</v>
      </c>
      <c r="U26" s="10"/>
      <c r="V26" s="9" t="str">
        <f t="shared" si="0"/>
        <v>Tour des Pavés42745</v>
      </c>
      <c r="W26" s="11" t="s">
        <v>38</v>
      </c>
      <c r="X26" s="11" t="s">
        <v>34</v>
      </c>
      <c r="Y26" s="10">
        <v>168</v>
      </c>
      <c r="Z2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6" s="10">
        <v>95</v>
      </c>
      <c r="AB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6" s="10">
        <v>2</v>
      </c>
      <c r="AD26" s="10">
        <v>9</v>
      </c>
      <c r="AE26" s="10">
        <f t="shared" si="1"/>
        <v>22</v>
      </c>
      <c r="AF26" s="10">
        <f t="shared" si="2"/>
        <v>5</v>
      </c>
      <c r="AG26" s="15">
        <f>Tableau2[[#This Row],[Teams]]/Tableau2[[#This Row],[Fields]]</f>
        <v>4.4000000000000004</v>
      </c>
      <c r="AH26" s="13"/>
      <c r="AI26" s="13"/>
    </row>
    <row r="27" spans="1:35" hidden="1">
      <c r="A27" s="9">
        <v>42746</v>
      </c>
      <c r="B27" s="10" t="s">
        <v>44</v>
      </c>
      <c r="C27" s="11">
        <v>1</v>
      </c>
      <c r="D27" s="10" t="s">
        <v>37</v>
      </c>
      <c r="E27" s="10"/>
      <c r="F27" s="10"/>
      <c r="G27" s="10">
        <v>8</v>
      </c>
      <c r="H27" s="10"/>
      <c r="I27" s="10"/>
      <c r="J27" s="10"/>
      <c r="K27" s="10"/>
      <c r="L27" s="10">
        <v>10</v>
      </c>
      <c r="M27" s="10"/>
      <c r="N27" s="10"/>
      <c r="O27" s="10">
        <v>7</v>
      </c>
      <c r="P27" s="10"/>
      <c r="Q27" s="10"/>
      <c r="R27" s="10">
        <v>11</v>
      </c>
      <c r="S27" s="10"/>
      <c r="T27" s="10">
        <v>8</v>
      </c>
      <c r="U27" s="10"/>
      <c r="V27" s="9" t="str">
        <f t="shared" si="0"/>
        <v>La Iberica42746</v>
      </c>
      <c r="W27" s="11" t="s">
        <v>38</v>
      </c>
      <c r="X27" s="11" t="s">
        <v>39</v>
      </c>
      <c r="Y27" s="10">
        <v>112</v>
      </c>
      <c r="Z27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27" s="10">
        <v>74</v>
      </c>
      <c r="AB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7" s="10">
        <v>2</v>
      </c>
      <c r="AD27" s="10">
        <v>9</v>
      </c>
      <c r="AE27" s="10">
        <f t="shared" si="1"/>
        <v>44</v>
      </c>
      <c r="AF27" s="10">
        <f t="shared" si="2"/>
        <v>5</v>
      </c>
      <c r="AG27" s="15">
        <f>Tableau2[[#This Row],[Teams]]/Tableau2[[#This Row],[Fields]]</f>
        <v>8.8000000000000007</v>
      </c>
      <c r="AH27" s="13"/>
      <c r="AI27" s="13"/>
    </row>
    <row r="28" spans="1:35" hidden="1">
      <c r="A28" s="9">
        <v>42746</v>
      </c>
      <c r="B28" s="10" t="s">
        <v>44</v>
      </c>
      <c r="C28" s="11">
        <v>1</v>
      </c>
      <c r="D28" s="10" t="s">
        <v>32</v>
      </c>
      <c r="E28" s="10"/>
      <c r="F28" s="10">
        <v>3</v>
      </c>
      <c r="G28" s="10"/>
      <c r="H28" s="10"/>
      <c r="I28" s="10"/>
      <c r="J28" s="10">
        <v>8</v>
      </c>
      <c r="K28" s="10"/>
      <c r="L28" s="10"/>
      <c r="M28" s="10"/>
      <c r="N28" s="10">
        <v>11</v>
      </c>
      <c r="O28" s="10"/>
      <c r="P28" s="10"/>
      <c r="Q28" s="10">
        <v>7</v>
      </c>
      <c r="R28" s="10"/>
      <c r="S28" s="10">
        <v>7</v>
      </c>
      <c r="T28" s="10"/>
      <c r="U28" s="10"/>
      <c r="V28" s="9" t="str">
        <f t="shared" si="0"/>
        <v>Fantasy42746</v>
      </c>
      <c r="W28" s="11" t="s">
        <v>33</v>
      </c>
      <c r="X28" s="11" t="s">
        <v>34</v>
      </c>
      <c r="Y28" s="10">
        <v>158</v>
      </c>
      <c r="Z2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8" s="10">
        <v>91</v>
      </c>
      <c r="AB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8" s="10">
        <v>1</v>
      </c>
      <c r="AD28" s="10">
        <v>8</v>
      </c>
      <c r="AE28" s="10">
        <f t="shared" si="1"/>
        <v>36</v>
      </c>
      <c r="AF28" s="10">
        <f t="shared" si="2"/>
        <v>5</v>
      </c>
      <c r="AG28" s="15">
        <f>Tableau2[[#This Row],[Teams]]/Tableau2[[#This Row],[Fields]]</f>
        <v>7.2</v>
      </c>
      <c r="AH28" s="13"/>
      <c r="AI28" s="13"/>
    </row>
    <row r="29" spans="1:35" hidden="1">
      <c r="A29" s="9">
        <v>42746</v>
      </c>
      <c r="B29" s="10" t="s">
        <v>44</v>
      </c>
      <c r="C29" s="11">
        <v>1</v>
      </c>
      <c r="D29" s="10" t="s">
        <v>51</v>
      </c>
      <c r="E29" s="10"/>
      <c r="F29" s="10"/>
      <c r="G29" s="10">
        <v>4</v>
      </c>
      <c r="H29" s="10"/>
      <c r="I29" s="10"/>
      <c r="J29" s="10"/>
      <c r="K29" s="10"/>
      <c r="L29" s="10">
        <v>3</v>
      </c>
      <c r="M29" s="10"/>
      <c r="N29" s="10"/>
      <c r="O29" s="10">
        <v>4</v>
      </c>
      <c r="P29" s="10"/>
      <c r="Q29" s="10"/>
      <c r="R29" s="10">
        <v>6</v>
      </c>
      <c r="S29" s="10"/>
      <c r="T29" s="10">
        <v>5</v>
      </c>
      <c r="U29" s="10"/>
      <c r="V29" s="9" t="str">
        <f t="shared" si="0"/>
        <v>Tour des Pavés42746</v>
      </c>
      <c r="W29" s="11" t="s">
        <v>38</v>
      </c>
      <c r="X29" s="11" t="s">
        <v>52</v>
      </c>
      <c r="Y29" s="10">
        <v>190</v>
      </c>
      <c r="Z2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9" s="10">
        <v>103</v>
      </c>
      <c r="AB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9" s="10">
        <v>2</v>
      </c>
      <c r="AD29" s="10">
        <v>9</v>
      </c>
      <c r="AE29" s="10">
        <f t="shared" si="1"/>
        <v>22</v>
      </c>
      <c r="AF29" s="10">
        <f t="shared" si="2"/>
        <v>5</v>
      </c>
      <c r="AG29" s="15">
        <f>Tableau2[[#This Row],[Teams]]/Tableau2[[#This Row],[Fields]]</f>
        <v>4.4000000000000004</v>
      </c>
      <c r="AH29" s="13"/>
      <c r="AI29" s="13"/>
    </row>
    <row r="30" spans="1:35" hidden="1">
      <c r="A30" s="9">
        <v>42747</v>
      </c>
      <c r="B30" s="10" t="s">
        <v>46</v>
      </c>
      <c r="C30" s="11">
        <v>1</v>
      </c>
      <c r="D30" s="10" t="s">
        <v>32</v>
      </c>
      <c r="E30" s="10"/>
      <c r="F30" s="10">
        <v>11</v>
      </c>
      <c r="G30" s="10"/>
      <c r="H30" s="10"/>
      <c r="I30" s="10"/>
      <c r="J30" s="10"/>
      <c r="K30" s="10">
        <v>8</v>
      </c>
      <c r="L30" s="10"/>
      <c r="M30" s="10"/>
      <c r="N30" s="10">
        <v>9</v>
      </c>
      <c r="O30" s="10"/>
      <c r="P30" s="10"/>
      <c r="Q30" s="10">
        <v>14</v>
      </c>
      <c r="R30" s="10"/>
      <c r="S30" s="10">
        <v>10</v>
      </c>
      <c r="T30" s="10"/>
      <c r="U30" s="10"/>
      <c r="V30" s="9" t="str">
        <f t="shared" si="0"/>
        <v>Fantasy42747</v>
      </c>
      <c r="W30" s="11" t="s">
        <v>33</v>
      </c>
      <c r="X30" s="11" t="s">
        <v>41</v>
      </c>
      <c r="Y30" s="10">
        <v>200</v>
      </c>
      <c r="Z3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0" s="10">
        <v>107</v>
      </c>
      <c r="AB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0" s="10">
        <v>2</v>
      </c>
      <c r="AD30" s="10">
        <v>9</v>
      </c>
      <c r="AE30" s="10">
        <f t="shared" si="1"/>
        <v>52</v>
      </c>
      <c r="AF30" s="10">
        <f t="shared" si="2"/>
        <v>5</v>
      </c>
      <c r="AG30" s="15">
        <f>Tableau2[[#This Row],[Teams]]/Tableau2[[#This Row],[Fields]]</f>
        <v>10.4</v>
      </c>
      <c r="AH30" s="13"/>
      <c r="AI30" s="13"/>
    </row>
    <row r="31" spans="1:35" hidden="1">
      <c r="A31" s="9">
        <v>42747</v>
      </c>
      <c r="B31" s="10" t="s">
        <v>46</v>
      </c>
      <c r="C31" s="11">
        <v>1</v>
      </c>
      <c r="D31" s="10" t="s">
        <v>51</v>
      </c>
      <c r="E31" s="10"/>
      <c r="F31" s="10"/>
      <c r="G31" s="10">
        <v>4</v>
      </c>
      <c r="H31" s="10"/>
      <c r="I31" s="10"/>
      <c r="J31" s="10"/>
      <c r="K31" s="10"/>
      <c r="L31" s="10">
        <v>3</v>
      </c>
      <c r="M31" s="10"/>
      <c r="N31" s="10"/>
      <c r="O31" s="10">
        <v>4</v>
      </c>
      <c r="P31" s="10"/>
      <c r="Q31" s="10"/>
      <c r="R31" s="10">
        <v>6</v>
      </c>
      <c r="S31" s="10"/>
      <c r="T31" s="10">
        <v>5</v>
      </c>
      <c r="U31" s="10"/>
      <c r="V31" s="9" t="str">
        <f t="shared" si="0"/>
        <v>Tour des Pavés42747</v>
      </c>
      <c r="W31" s="11" t="s">
        <v>38</v>
      </c>
      <c r="X31" s="11" t="s">
        <v>41</v>
      </c>
      <c r="Y31" s="10">
        <v>160</v>
      </c>
      <c r="Z3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1" s="10">
        <v>93</v>
      </c>
      <c r="AB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" s="10">
        <v>2</v>
      </c>
      <c r="AD31" s="10">
        <v>9</v>
      </c>
      <c r="AE31" s="10">
        <f t="shared" si="1"/>
        <v>22</v>
      </c>
      <c r="AF31" s="10">
        <f t="shared" si="2"/>
        <v>5</v>
      </c>
      <c r="AG31" s="15">
        <f>Tableau2[[#This Row],[Teams]]/Tableau2[[#This Row],[Fields]]</f>
        <v>4.4000000000000004</v>
      </c>
      <c r="AH31" s="13"/>
      <c r="AI31" s="13"/>
    </row>
    <row r="32" spans="1:35" hidden="1">
      <c r="A32" s="9">
        <v>42748</v>
      </c>
      <c r="B32" s="10" t="s">
        <v>48</v>
      </c>
      <c r="C32" s="11">
        <v>1</v>
      </c>
      <c r="D32" s="10" t="s">
        <v>32</v>
      </c>
      <c r="E32" s="10"/>
      <c r="F32" s="10"/>
      <c r="G32" s="10"/>
      <c r="H32" s="10">
        <v>10</v>
      </c>
      <c r="I32" s="10"/>
      <c r="J32" s="10"/>
      <c r="K32" s="10"/>
      <c r="L32" s="10">
        <v>13</v>
      </c>
      <c r="M32" s="10"/>
      <c r="N32" s="10"/>
      <c r="O32" s="10"/>
      <c r="P32" s="10">
        <v>16</v>
      </c>
      <c r="Q32" s="10"/>
      <c r="R32" s="10"/>
      <c r="S32" s="10">
        <v>8</v>
      </c>
      <c r="T32" s="10"/>
      <c r="U32" s="10">
        <v>8</v>
      </c>
      <c r="V32" s="9" t="str">
        <f t="shared" si="0"/>
        <v>Fantasy42748</v>
      </c>
      <c r="W32" s="11" t="s">
        <v>33</v>
      </c>
      <c r="X32" s="11" t="s">
        <v>34</v>
      </c>
      <c r="Y32" s="10">
        <v>174</v>
      </c>
      <c r="Z3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2" s="10">
        <v>96</v>
      </c>
      <c r="AB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2" s="10">
        <v>1</v>
      </c>
      <c r="AD32" s="10">
        <v>8</v>
      </c>
      <c r="AE32" s="10">
        <f t="shared" si="1"/>
        <v>55</v>
      </c>
      <c r="AF32" s="10">
        <f t="shared" si="2"/>
        <v>5</v>
      </c>
      <c r="AG32" s="15">
        <f>Tableau2[[#This Row],[Teams]]/Tableau2[[#This Row],[Fields]]</f>
        <v>11</v>
      </c>
      <c r="AH32" s="13"/>
      <c r="AI32" s="13"/>
    </row>
    <row r="33" spans="1:35" hidden="1">
      <c r="A33" s="9">
        <v>42748</v>
      </c>
      <c r="B33" s="10" t="s">
        <v>48</v>
      </c>
      <c r="C33" s="11">
        <v>1</v>
      </c>
      <c r="D33" s="10" t="s">
        <v>51</v>
      </c>
      <c r="E33" s="10"/>
      <c r="F33" s="10"/>
      <c r="G33" s="10">
        <v>4</v>
      </c>
      <c r="H33" s="10"/>
      <c r="I33" s="10"/>
      <c r="J33" s="10"/>
      <c r="K33" s="10"/>
      <c r="L33" s="10">
        <v>3</v>
      </c>
      <c r="M33" s="10"/>
      <c r="N33" s="10"/>
      <c r="O33" s="10">
        <v>4</v>
      </c>
      <c r="P33" s="10"/>
      <c r="Q33" s="10"/>
      <c r="R33" s="10">
        <v>6</v>
      </c>
      <c r="S33" s="10"/>
      <c r="T33" s="10">
        <v>5</v>
      </c>
      <c r="U33" s="10"/>
      <c r="V33" s="9" t="str">
        <f t="shared" si="0"/>
        <v>Tour des Pavés42748</v>
      </c>
      <c r="W33" s="11" t="s">
        <v>38</v>
      </c>
      <c r="X33" s="11" t="s">
        <v>52</v>
      </c>
      <c r="Y33" s="10">
        <v>192</v>
      </c>
      <c r="Z3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3" s="10">
        <v>105</v>
      </c>
      <c r="AB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" s="10">
        <v>2</v>
      </c>
      <c r="AD33" s="10">
        <v>9</v>
      </c>
      <c r="AE33" s="10">
        <f t="shared" si="1"/>
        <v>22</v>
      </c>
      <c r="AF33" s="10">
        <f t="shared" si="2"/>
        <v>5</v>
      </c>
      <c r="AG33" s="15">
        <f>Tableau2[[#This Row],[Teams]]/Tableau2[[#This Row],[Fields]]</f>
        <v>4.4000000000000004</v>
      </c>
      <c r="AH33" s="13"/>
      <c r="AI33" s="13"/>
    </row>
    <row r="34" spans="1:35" hidden="1">
      <c r="A34" s="9">
        <v>42749</v>
      </c>
      <c r="B34" s="10" t="s">
        <v>49</v>
      </c>
      <c r="C34" s="11">
        <v>1</v>
      </c>
      <c r="D34" s="10" t="s">
        <v>32</v>
      </c>
      <c r="E34" s="10"/>
      <c r="F34" s="10"/>
      <c r="G34" s="10">
        <v>11</v>
      </c>
      <c r="H34" s="10"/>
      <c r="I34" s="10"/>
      <c r="J34" s="10"/>
      <c r="K34" s="10"/>
      <c r="L34" s="10">
        <v>15</v>
      </c>
      <c r="M34" s="10"/>
      <c r="N34" s="10"/>
      <c r="O34" s="10">
        <v>13</v>
      </c>
      <c r="P34" s="10"/>
      <c r="Q34" s="10"/>
      <c r="R34" s="10">
        <v>14</v>
      </c>
      <c r="S34" s="10"/>
      <c r="T34" s="10">
        <v>12</v>
      </c>
      <c r="U34" s="10"/>
      <c r="V34" s="9" t="str">
        <f t="shared" si="0"/>
        <v>Fantasy42749</v>
      </c>
      <c r="W34" s="11" t="s">
        <v>33</v>
      </c>
      <c r="X34" s="11" t="s">
        <v>34</v>
      </c>
      <c r="Y34" s="10">
        <v>190</v>
      </c>
      <c r="Z3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" s="10">
        <v>107</v>
      </c>
      <c r="AB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4" s="10">
        <v>1</v>
      </c>
      <c r="AD34" s="10">
        <v>8</v>
      </c>
      <c r="AE34" s="10">
        <f t="shared" si="1"/>
        <v>65</v>
      </c>
      <c r="AF34" s="10">
        <f t="shared" si="2"/>
        <v>5</v>
      </c>
      <c r="AG34" s="15">
        <f>Tableau2[[#This Row],[Teams]]/Tableau2[[#This Row],[Fields]]</f>
        <v>13</v>
      </c>
      <c r="AH34" s="13"/>
      <c r="AI34" s="13"/>
    </row>
    <row r="35" spans="1:35" hidden="1">
      <c r="A35" s="9">
        <v>42750</v>
      </c>
      <c r="B35" s="10" t="s">
        <v>50</v>
      </c>
      <c r="C35" s="11">
        <v>1</v>
      </c>
      <c r="D35" s="10" t="s">
        <v>32</v>
      </c>
      <c r="E35" s="10"/>
      <c r="F35" s="10"/>
      <c r="G35" s="10">
        <v>17</v>
      </c>
      <c r="H35" s="10"/>
      <c r="I35" s="10"/>
      <c r="J35" s="10"/>
      <c r="K35" s="10"/>
      <c r="L35" s="10">
        <v>18</v>
      </c>
      <c r="M35" s="10"/>
      <c r="N35" s="10"/>
      <c r="O35" s="10">
        <v>17</v>
      </c>
      <c r="P35" s="10"/>
      <c r="Q35" s="10"/>
      <c r="R35" s="10">
        <v>14</v>
      </c>
      <c r="S35" s="10"/>
      <c r="T35" s="10"/>
      <c r="U35" s="10">
        <v>11</v>
      </c>
      <c r="V35" s="9" t="str">
        <f t="shared" si="0"/>
        <v>Fantasy42750</v>
      </c>
      <c r="W35" s="11" t="s">
        <v>33</v>
      </c>
      <c r="X35" s="11" t="s">
        <v>39</v>
      </c>
      <c r="Y35" s="10">
        <v>50</v>
      </c>
      <c r="Z3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5" s="10">
        <v>32</v>
      </c>
      <c r="AB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5" s="10">
        <v>2</v>
      </c>
      <c r="AD35" s="10">
        <v>7</v>
      </c>
      <c r="AE35" s="10">
        <f t="shared" si="1"/>
        <v>77</v>
      </c>
      <c r="AF35" s="10">
        <f t="shared" si="2"/>
        <v>5</v>
      </c>
      <c r="AG35" s="15">
        <f>Tableau2[[#This Row],[Teams]]/Tableau2[[#This Row],[Fields]]</f>
        <v>15.4</v>
      </c>
      <c r="AH35" s="13"/>
      <c r="AI35" s="13"/>
    </row>
    <row r="36" spans="1:35" hidden="1">
      <c r="A36" s="9">
        <v>42751</v>
      </c>
      <c r="B36" s="10" t="s">
        <v>36</v>
      </c>
      <c r="C36" s="11">
        <v>1</v>
      </c>
      <c r="D36" s="10" t="s">
        <v>32</v>
      </c>
      <c r="E36" s="10"/>
      <c r="F36" s="10">
        <v>9</v>
      </c>
      <c r="G36" s="10"/>
      <c r="H36" s="10"/>
      <c r="I36" s="10"/>
      <c r="J36" s="10"/>
      <c r="K36" s="10">
        <v>14</v>
      </c>
      <c r="L36" s="10"/>
      <c r="M36" s="10"/>
      <c r="N36" s="10"/>
      <c r="O36" s="10">
        <v>11</v>
      </c>
      <c r="P36" s="10"/>
      <c r="Q36" s="10">
        <v>14</v>
      </c>
      <c r="R36" s="10"/>
      <c r="S36" s="10">
        <v>14</v>
      </c>
      <c r="T36" s="10"/>
      <c r="U36" s="10"/>
      <c r="V36" s="9" t="str">
        <f t="shared" si="0"/>
        <v>Fantasy42751</v>
      </c>
      <c r="W36" s="11" t="s">
        <v>33</v>
      </c>
      <c r="X36" s="11" t="s">
        <v>34</v>
      </c>
      <c r="Y36" s="10">
        <v>150</v>
      </c>
      <c r="Z3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6" s="10">
        <v>82</v>
      </c>
      <c r="AB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6" s="10">
        <v>1</v>
      </c>
      <c r="AD36" s="10">
        <v>8</v>
      </c>
      <c r="AE36" s="10">
        <f t="shared" si="1"/>
        <v>62</v>
      </c>
      <c r="AF36" s="10">
        <f t="shared" si="2"/>
        <v>5</v>
      </c>
      <c r="AG36" s="15">
        <f>Tableau2[[#This Row],[Teams]]/Tableau2[[#This Row],[Fields]]</f>
        <v>12.4</v>
      </c>
      <c r="AH36" s="13"/>
      <c r="AI36" s="13"/>
    </row>
    <row r="37" spans="1:35" hidden="1">
      <c r="A37" s="9">
        <v>42752</v>
      </c>
      <c r="B37" s="10" t="s">
        <v>42</v>
      </c>
      <c r="C37" s="11">
        <v>1</v>
      </c>
      <c r="D37" s="10" t="s">
        <v>53</v>
      </c>
      <c r="E37" s="10"/>
      <c r="F37" s="10">
        <v>13</v>
      </c>
      <c r="G37" s="10"/>
      <c r="H37" s="10"/>
      <c r="I37" s="10"/>
      <c r="J37" s="10"/>
      <c r="K37" s="10">
        <v>13</v>
      </c>
      <c r="L37" s="10"/>
      <c r="M37" s="10"/>
      <c r="N37" s="10"/>
      <c r="O37" s="10">
        <v>15</v>
      </c>
      <c r="P37" s="10"/>
      <c r="Q37" s="10">
        <v>16</v>
      </c>
      <c r="R37" s="10"/>
      <c r="S37" s="10"/>
      <c r="T37" s="10">
        <v>13</v>
      </c>
      <c r="U37" s="10"/>
      <c r="V37" s="9" t="str">
        <f t="shared" si="0"/>
        <v>Down Under42752</v>
      </c>
      <c r="W37" s="11" t="s">
        <v>38</v>
      </c>
      <c r="X37" s="11" t="s">
        <v>39</v>
      </c>
      <c r="Y37" s="10">
        <v>145</v>
      </c>
      <c r="Z3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7" s="10">
        <v>79</v>
      </c>
      <c r="AB3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7" s="10">
        <v>3</v>
      </c>
      <c r="AD37" s="10">
        <v>8</v>
      </c>
      <c r="AE37" s="10">
        <f t="shared" si="1"/>
        <v>70</v>
      </c>
      <c r="AF37" s="10">
        <f t="shared" si="2"/>
        <v>5</v>
      </c>
      <c r="AG37" s="15">
        <f>Tableau2[[#This Row],[Teams]]/Tableau2[[#This Row],[Fields]]</f>
        <v>14</v>
      </c>
      <c r="AH37" s="13"/>
      <c r="AI37" s="13"/>
    </row>
    <row r="38" spans="1:35" hidden="1">
      <c r="A38" s="9">
        <v>42752</v>
      </c>
      <c r="B38" s="10" t="s">
        <v>42</v>
      </c>
      <c r="C38" s="11">
        <v>1</v>
      </c>
      <c r="D38" s="10" t="s">
        <v>32</v>
      </c>
      <c r="E38" s="10"/>
      <c r="F38" s="10"/>
      <c r="G38" s="10">
        <v>10</v>
      </c>
      <c r="H38" s="10"/>
      <c r="I38" s="10"/>
      <c r="J38" s="10"/>
      <c r="K38" s="10"/>
      <c r="L38" s="10">
        <v>5</v>
      </c>
      <c r="M38" s="10"/>
      <c r="N38" s="10"/>
      <c r="O38" s="10"/>
      <c r="P38" s="10">
        <v>7</v>
      </c>
      <c r="Q38" s="10"/>
      <c r="R38" s="10">
        <v>3</v>
      </c>
      <c r="S38" s="10"/>
      <c r="T38" s="10"/>
      <c r="U38" s="10">
        <v>2</v>
      </c>
      <c r="V38" s="9" t="str">
        <f t="shared" si="0"/>
        <v>Fantasy42752</v>
      </c>
      <c r="W38" s="11" t="s">
        <v>33</v>
      </c>
      <c r="X38" s="11" t="s">
        <v>39</v>
      </c>
      <c r="Y38" s="10">
        <v>170</v>
      </c>
      <c r="Z3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" s="10">
        <v>92</v>
      </c>
      <c r="AB3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" s="10">
        <v>1</v>
      </c>
      <c r="AD38" s="10">
        <v>8</v>
      </c>
      <c r="AE38" s="10">
        <f t="shared" si="1"/>
        <v>27</v>
      </c>
      <c r="AF38" s="10">
        <f t="shared" si="2"/>
        <v>5</v>
      </c>
      <c r="AG38" s="15">
        <f>Tableau2[[#This Row],[Teams]]/Tableau2[[#This Row],[Fields]]</f>
        <v>5.4</v>
      </c>
      <c r="AH38" s="13"/>
      <c r="AI38" s="13"/>
    </row>
    <row r="39" spans="1:35" hidden="1">
      <c r="A39" s="9">
        <v>42753</v>
      </c>
      <c r="B39" s="10" t="s">
        <v>44</v>
      </c>
      <c r="C39" s="11">
        <v>1</v>
      </c>
      <c r="D39" s="10" t="s">
        <v>53</v>
      </c>
      <c r="E39" s="10"/>
      <c r="F39" s="10">
        <v>13</v>
      </c>
      <c r="G39" s="10"/>
      <c r="H39" s="10"/>
      <c r="I39" s="10"/>
      <c r="J39" s="10"/>
      <c r="K39" s="10">
        <v>13</v>
      </c>
      <c r="L39" s="10"/>
      <c r="M39" s="10"/>
      <c r="N39" s="10"/>
      <c r="O39" s="10">
        <v>15</v>
      </c>
      <c r="P39" s="10"/>
      <c r="Q39" s="10">
        <v>16</v>
      </c>
      <c r="R39" s="10"/>
      <c r="S39" s="10"/>
      <c r="T39" s="10">
        <v>13</v>
      </c>
      <c r="U39" s="10"/>
      <c r="V39" s="9" t="str">
        <f t="shared" si="0"/>
        <v>Down Under42753</v>
      </c>
      <c r="W39" s="11" t="s">
        <v>38</v>
      </c>
      <c r="X39" s="11" t="s">
        <v>34</v>
      </c>
      <c r="Y39" s="10">
        <v>149</v>
      </c>
      <c r="Z3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9" s="10">
        <v>80</v>
      </c>
      <c r="AB3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9" s="10">
        <v>3</v>
      </c>
      <c r="AD39" s="10">
        <v>8</v>
      </c>
      <c r="AE39" s="10">
        <f t="shared" si="1"/>
        <v>70</v>
      </c>
      <c r="AF39" s="10">
        <f t="shared" si="2"/>
        <v>5</v>
      </c>
      <c r="AG39" s="15">
        <f>Tableau2[[#This Row],[Teams]]/Tableau2[[#This Row],[Fields]]</f>
        <v>14</v>
      </c>
      <c r="AH39" s="13"/>
      <c r="AI39" s="13"/>
    </row>
    <row r="40" spans="1:35" hidden="1">
      <c r="A40" s="9">
        <v>42753</v>
      </c>
      <c r="B40" s="10" t="s">
        <v>44</v>
      </c>
      <c r="C40" s="11">
        <v>1</v>
      </c>
      <c r="D40" s="10" t="s">
        <v>32</v>
      </c>
      <c r="E40" s="10"/>
      <c r="F40" s="10"/>
      <c r="G40" s="10">
        <v>7</v>
      </c>
      <c r="H40" s="10"/>
      <c r="I40" s="10"/>
      <c r="J40" s="10"/>
      <c r="K40" s="10"/>
      <c r="L40" s="10">
        <v>5</v>
      </c>
      <c r="M40" s="10"/>
      <c r="N40" s="10"/>
      <c r="O40" s="10">
        <v>9</v>
      </c>
      <c r="P40" s="10"/>
      <c r="Q40" s="10"/>
      <c r="R40" s="10">
        <v>4</v>
      </c>
      <c r="S40" s="10"/>
      <c r="T40" s="10">
        <v>3</v>
      </c>
      <c r="U40" s="10"/>
      <c r="V40" s="9" t="str">
        <f t="shared" si="0"/>
        <v>Fantasy42753</v>
      </c>
      <c r="W40" s="11" t="s">
        <v>33</v>
      </c>
      <c r="X40" s="11" t="s">
        <v>39</v>
      </c>
      <c r="Y40" s="10">
        <v>161</v>
      </c>
      <c r="Z4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0" s="10">
        <v>85</v>
      </c>
      <c r="AB4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0" s="10">
        <v>1</v>
      </c>
      <c r="AD40" s="10">
        <v>8</v>
      </c>
      <c r="AE40" s="10">
        <f t="shared" si="1"/>
        <v>28</v>
      </c>
      <c r="AF40" s="10">
        <f t="shared" si="2"/>
        <v>5</v>
      </c>
      <c r="AG40" s="15">
        <f>Tableau2[[#This Row],[Teams]]/Tableau2[[#This Row],[Fields]]</f>
        <v>5.6</v>
      </c>
      <c r="AH40" s="13"/>
      <c r="AI40" s="13"/>
    </row>
    <row r="41" spans="1:35" hidden="1">
      <c r="A41" s="9">
        <v>42754</v>
      </c>
      <c r="B41" s="10" t="s">
        <v>46</v>
      </c>
      <c r="C41" s="11">
        <v>1</v>
      </c>
      <c r="D41" s="10" t="s">
        <v>53</v>
      </c>
      <c r="E41" s="10"/>
      <c r="F41" s="10">
        <v>13</v>
      </c>
      <c r="G41" s="10"/>
      <c r="H41" s="10"/>
      <c r="I41" s="10"/>
      <c r="J41" s="10"/>
      <c r="K41" s="10">
        <v>13</v>
      </c>
      <c r="L41" s="10"/>
      <c r="M41" s="10"/>
      <c r="N41" s="10"/>
      <c r="O41" s="10">
        <v>15</v>
      </c>
      <c r="P41" s="10"/>
      <c r="Q41" s="10">
        <v>16</v>
      </c>
      <c r="R41" s="10"/>
      <c r="S41" s="10"/>
      <c r="T41" s="10">
        <v>13</v>
      </c>
      <c r="U41" s="10"/>
      <c r="V41" s="9" t="str">
        <f t="shared" si="0"/>
        <v>Down Under42754</v>
      </c>
      <c r="W41" s="11" t="s">
        <v>38</v>
      </c>
      <c r="X41" s="11" t="s">
        <v>39</v>
      </c>
      <c r="Y41" s="10">
        <v>144</v>
      </c>
      <c r="Z4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1" s="10">
        <v>77</v>
      </c>
      <c r="AB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1" s="10">
        <v>3</v>
      </c>
      <c r="AD41" s="10">
        <v>8</v>
      </c>
      <c r="AE41" s="10">
        <f t="shared" si="1"/>
        <v>70</v>
      </c>
      <c r="AF41" s="10">
        <f t="shared" si="2"/>
        <v>5</v>
      </c>
      <c r="AG41" s="15">
        <f>Tableau2[[#This Row],[Teams]]/Tableau2[[#This Row],[Fields]]</f>
        <v>14</v>
      </c>
      <c r="AH41" s="13"/>
      <c r="AI41" s="13"/>
    </row>
    <row r="42" spans="1:35" hidden="1">
      <c r="A42" s="9">
        <v>42754</v>
      </c>
      <c r="B42" s="10" t="s">
        <v>46</v>
      </c>
      <c r="C42" s="11">
        <v>1</v>
      </c>
      <c r="D42" s="10" t="s">
        <v>32</v>
      </c>
      <c r="E42" s="10"/>
      <c r="F42" s="10">
        <v>4</v>
      </c>
      <c r="G42" s="10"/>
      <c r="H42" s="10"/>
      <c r="I42" s="10"/>
      <c r="J42" s="10"/>
      <c r="K42" s="10">
        <v>6</v>
      </c>
      <c r="L42" s="10"/>
      <c r="M42" s="10"/>
      <c r="N42" s="10">
        <v>3</v>
      </c>
      <c r="O42" s="10"/>
      <c r="P42" s="10"/>
      <c r="Q42" s="10">
        <v>4</v>
      </c>
      <c r="R42" s="10"/>
      <c r="S42" s="10">
        <v>4</v>
      </c>
      <c r="T42" s="10"/>
      <c r="U42" s="10"/>
      <c r="V42" s="9" t="str">
        <f t="shared" si="0"/>
        <v>Fantasy42754</v>
      </c>
      <c r="W42" s="11" t="s">
        <v>33</v>
      </c>
      <c r="X42" s="11" t="s">
        <v>39</v>
      </c>
      <c r="Y42" s="10">
        <v>128</v>
      </c>
      <c r="Z4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2" s="10">
        <v>74</v>
      </c>
      <c r="AB4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2" s="10">
        <v>1</v>
      </c>
      <c r="AD42" s="10">
        <v>7</v>
      </c>
      <c r="AE42" s="10">
        <f t="shared" si="1"/>
        <v>21</v>
      </c>
      <c r="AF42" s="10">
        <f t="shared" si="2"/>
        <v>5</v>
      </c>
      <c r="AG42" s="15">
        <f>Tableau2[[#This Row],[Teams]]/Tableau2[[#This Row],[Fields]]</f>
        <v>4.2</v>
      </c>
      <c r="AH42" s="13"/>
      <c r="AI42" s="13"/>
    </row>
    <row r="43" spans="1:35" hidden="1">
      <c r="A43" s="9">
        <v>42755</v>
      </c>
      <c r="B43" s="10" t="s">
        <v>48</v>
      </c>
      <c r="C43" s="11">
        <v>1</v>
      </c>
      <c r="D43" s="10" t="s">
        <v>53</v>
      </c>
      <c r="E43" s="10"/>
      <c r="F43" s="10">
        <v>13</v>
      </c>
      <c r="G43" s="10"/>
      <c r="H43" s="10"/>
      <c r="I43" s="10"/>
      <c r="J43" s="10"/>
      <c r="K43" s="10">
        <v>13</v>
      </c>
      <c r="L43" s="10"/>
      <c r="M43" s="10"/>
      <c r="N43" s="10"/>
      <c r="O43" s="10">
        <v>15</v>
      </c>
      <c r="P43" s="10"/>
      <c r="Q43" s="10">
        <v>16</v>
      </c>
      <c r="R43" s="10"/>
      <c r="S43" s="10"/>
      <c r="T43" s="10">
        <v>13</v>
      </c>
      <c r="U43" s="10"/>
      <c r="V43" s="9" t="str">
        <f t="shared" si="0"/>
        <v>Down Under42755</v>
      </c>
      <c r="W43" s="11" t="s">
        <v>38</v>
      </c>
      <c r="X43" s="11" t="s">
        <v>39</v>
      </c>
      <c r="Y43" s="10">
        <v>150</v>
      </c>
      <c r="Z4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3" s="10">
        <v>80</v>
      </c>
      <c r="AB4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3" s="10">
        <v>3</v>
      </c>
      <c r="AD43" s="10">
        <v>8</v>
      </c>
      <c r="AE43" s="10">
        <f t="shared" si="1"/>
        <v>70</v>
      </c>
      <c r="AF43" s="10">
        <f t="shared" si="2"/>
        <v>5</v>
      </c>
      <c r="AG43" s="15">
        <f>Tableau2[[#This Row],[Teams]]/Tableau2[[#This Row],[Fields]]</f>
        <v>14</v>
      </c>
      <c r="AH43" s="13"/>
      <c r="AI43" s="13"/>
    </row>
    <row r="44" spans="1:35" hidden="1">
      <c r="A44" s="9">
        <v>42755</v>
      </c>
      <c r="B44" s="10" t="s">
        <v>48</v>
      </c>
      <c r="C44" s="11">
        <v>1</v>
      </c>
      <c r="D44" s="10" t="s">
        <v>32</v>
      </c>
      <c r="E44" s="10"/>
      <c r="F44" s="10"/>
      <c r="G44" s="10"/>
      <c r="H44" s="10">
        <v>5</v>
      </c>
      <c r="I44" s="10"/>
      <c r="J44" s="10"/>
      <c r="K44" s="10"/>
      <c r="L44" s="10">
        <v>4</v>
      </c>
      <c r="M44" s="10"/>
      <c r="N44" s="10"/>
      <c r="O44" s="10"/>
      <c r="P44" s="10">
        <v>2</v>
      </c>
      <c r="Q44" s="10"/>
      <c r="R44" s="10"/>
      <c r="S44" s="10">
        <v>2</v>
      </c>
      <c r="T44" s="10"/>
      <c r="U44" s="10">
        <v>5</v>
      </c>
      <c r="V44" s="9" t="str">
        <f t="shared" si="0"/>
        <v>Fantasy42755</v>
      </c>
      <c r="W44" s="11" t="s">
        <v>33</v>
      </c>
      <c r="X44" s="11" t="s">
        <v>54</v>
      </c>
      <c r="Y44" s="10">
        <v>36</v>
      </c>
      <c r="Z4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4" s="10">
        <v>23</v>
      </c>
      <c r="AB4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4" s="10">
        <v>2</v>
      </c>
      <c r="AD44" s="10">
        <v>7</v>
      </c>
      <c r="AE44" s="10">
        <f t="shared" si="1"/>
        <v>18</v>
      </c>
      <c r="AF44" s="10">
        <f t="shared" si="2"/>
        <v>5</v>
      </c>
      <c r="AG44" s="15">
        <f>Tableau2[[#This Row],[Teams]]/Tableau2[[#This Row],[Fields]]</f>
        <v>3.6</v>
      </c>
      <c r="AH44" s="13"/>
      <c r="AI44" s="13"/>
    </row>
    <row r="45" spans="1:35" hidden="1">
      <c r="A45" s="9">
        <v>42756</v>
      </c>
      <c r="B45" s="10" t="s">
        <v>49</v>
      </c>
      <c r="C45" s="11">
        <v>1</v>
      </c>
      <c r="D45" s="10" t="s">
        <v>53</v>
      </c>
      <c r="E45" s="10"/>
      <c r="F45" s="10">
        <v>13</v>
      </c>
      <c r="G45" s="10"/>
      <c r="H45" s="10"/>
      <c r="I45" s="10"/>
      <c r="J45" s="10"/>
      <c r="K45" s="10">
        <v>13</v>
      </c>
      <c r="L45" s="10"/>
      <c r="M45" s="10"/>
      <c r="N45" s="10"/>
      <c r="O45" s="10">
        <v>15</v>
      </c>
      <c r="P45" s="10"/>
      <c r="Q45" s="10">
        <v>16</v>
      </c>
      <c r="R45" s="10"/>
      <c r="S45" s="10"/>
      <c r="T45" s="10">
        <v>13</v>
      </c>
      <c r="U45" s="10"/>
      <c r="V45" s="9" t="str">
        <f t="shared" si="0"/>
        <v>Down Under42756</v>
      </c>
      <c r="W45" s="11" t="s">
        <v>38</v>
      </c>
      <c r="X45" s="11" t="s">
        <v>47</v>
      </c>
      <c r="Y45" s="10">
        <v>152</v>
      </c>
      <c r="Z4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5" s="10">
        <v>89</v>
      </c>
      <c r="AB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5" s="10">
        <v>3</v>
      </c>
      <c r="AD45" s="10">
        <v>8</v>
      </c>
      <c r="AE45" s="10">
        <f t="shared" si="1"/>
        <v>70</v>
      </c>
      <c r="AF45" s="10">
        <f t="shared" si="2"/>
        <v>5</v>
      </c>
      <c r="AG45" s="15">
        <f>Tableau2[[#This Row],[Teams]]/Tableau2[[#This Row],[Fields]]</f>
        <v>14</v>
      </c>
      <c r="AH45" s="13"/>
      <c r="AI45" s="13"/>
    </row>
    <row r="46" spans="1:35" hidden="1">
      <c r="A46" s="9">
        <v>42756</v>
      </c>
      <c r="B46" s="10" t="s">
        <v>49</v>
      </c>
      <c r="C46" s="11">
        <v>1</v>
      </c>
      <c r="D46" s="10" t="s">
        <v>32</v>
      </c>
      <c r="E46" s="10"/>
      <c r="F46" s="10"/>
      <c r="G46" s="10">
        <v>6</v>
      </c>
      <c r="H46" s="10"/>
      <c r="I46" s="10"/>
      <c r="J46" s="10"/>
      <c r="K46" s="10"/>
      <c r="L46" s="10">
        <v>5</v>
      </c>
      <c r="M46" s="10"/>
      <c r="N46" s="10"/>
      <c r="O46" s="10">
        <v>9</v>
      </c>
      <c r="P46" s="10"/>
      <c r="Q46" s="10"/>
      <c r="R46" s="10">
        <v>5</v>
      </c>
      <c r="S46" s="10"/>
      <c r="T46" s="10">
        <v>6</v>
      </c>
      <c r="U46" s="10"/>
      <c r="V46" s="9" t="str">
        <f t="shared" si="0"/>
        <v>Fantasy42756</v>
      </c>
      <c r="W46" s="11" t="s">
        <v>33</v>
      </c>
      <c r="X46" s="11" t="s">
        <v>39</v>
      </c>
      <c r="Y46" s="10">
        <v>178</v>
      </c>
      <c r="Z4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6" s="10">
        <v>94</v>
      </c>
      <c r="AB4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6" s="10">
        <v>1</v>
      </c>
      <c r="AD46" s="10">
        <v>8</v>
      </c>
      <c r="AE46" s="10">
        <f t="shared" si="1"/>
        <v>31</v>
      </c>
      <c r="AF46" s="10">
        <f t="shared" si="2"/>
        <v>5</v>
      </c>
      <c r="AG46" s="15">
        <f>Tableau2[[#This Row],[Teams]]/Tableau2[[#This Row],[Fields]]</f>
        <v>6.2</v>
      </c>
      <c r="AH46" s="13"/>
      <c r="AI46" s="13"/>
    </row>
    <row r="47" spans="1:35" hidden="1">
      <c r="A47" s="9">
        <v>42757</v>
      </c>
      <c r="B47" s="10" t="s">
        <v>50</v>
      </c>
      <c r="C47" s="11">
        <v>1</v>
      </c>
      <c r="D47" s="10" t="s">
        <v>53</v>
      </c>
      <c r="E47" s="10"/>
      <c r="F47" s="10">
        <v>13</v>
      </c>
      <c r="G47" s="10"/>
      <c r="H47" s="10"/>
      <c r="I47" s="10"/>
      <c r="J47" s="10"/>
      <c r="K47" s="10">
        <v>13</v>
      </c>
      <c r="L47" s="10"/>
      <c r="M47" s="10"/>
      <c r="N47" s="10"/>
      <c r="O47" s="10">
        <v>15</v>
      </c>
      <c r="P47" s="10"/>
      <c r="Q47" s="10">
        <v>16</v>
      </c>
      <c r="R47" s="10"/>
      <c r="S47" s="10"/>
      <c r="T47" s="10">
        <v>13</v>
      </c>
      <c r="U47" s="10"/>
      <c r="V47" s="9" t="str">
        <f t="shared" si="0"/>
        <v>Down Under42757</v>
      </c>
      <c r="W47" s="11" t="s">
        <v>38</v>
      </c>
      <c r="X47" s="11" t="s">
        <v>39</v>
      </c>
      <c r="Y47" s="10">
        <v>90</v>
      </c>
      <c r="Z47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7" s="10">
        <v>50</v>
      </c>
      <c r="AB4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7" s="10">
        <v>3</v>
      </c>
      <c r="AD47" s="10">
        <v>8</v>
      </c>
      <c r="AE47" s="10">
        <f t="shared" si="1"/>
        <v>70</v>
      </c>
      <c r="AF47" s="10">
        <f t="shared" si="2"/>
        <v>5</v>
      </c>
      <c r="AG47" s="15">
        <f>Tableau2[[#This Row],[Teams]]/Tableau2[[#This Row],[Fields]]</f>
        <v>14</v>
      </c>
      <c r="AH47" s="13"/>
      <c r="AI47" s="13"/>
    </row>
    <row r="48" spans="1:35" hidden="1">
      <c r="A48" s="9">
        <v>42757</v>
      </c>
      <c r="B48" s="10" t="s">
        <v>50</v>
      </c>
      <c r="C48" s="11">
        <v>1</v>
      </c>
      <c r="D48" s="10" t="s">
        <v>32</v>
      </c>
      <c r="E48" s="10"/>
      <c r="F48" s="10"/>
      <c r="G48" s="10">
        <v>7</v>
      </c>
      <c r="H48" s="10"/>
      <c r="I48" s="10"/>
      <c r="J48" s="10"/>
      <c r="K48" s="10">
        <v>3</v>
      </c>
      <c r="L48" s="10"/>
      <c r="M48" s="10"/>
      <c r="N48" s="10">
        <v>7</v>
      </c>
      <c r="O48" s="10"/>
      <c r="P48" s="10"/>
      <c r="Q48" s="10">
        <v>2</v>
      </c>
      <c r="R48" s="10"/>
      <c r="S48" s="10">
        <v>4</v>
      </c>
      <c r="T48" s="10"/>
      <c r="U48" s="10"/>
      <c r="V48" s="9" t="str">
        <f t="shared" si="0"/>
        <v>Fantasy42757</v>
      </c>
      <c r="W48" s="11" t="s">
        <v>33</v>
      </c>
      <c r="X48" s="11" t="s">
        <v>34</v>
      </c>
      <c r="Y48" s="10">
        <v>146</v>
      </c>
      <c r="Z4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8" s="10">
        <v>80</v>
      </c>
      <c r="AB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8" s="10">
        <v>1</v>
      </c>
      <c r="AD48" s="10">
        <v>8</v>
      </c>
      <c r="AE48" s="10">
        <f t="shared" si="1"/>
        <v>23</v>
      </c>
      <c r="AF48" s="10">
        <f t="shared" si="2"/>
        <v>5</v>
      </c>
      <c r="AG48" s="15">
        <f>Tableau2[[#This Row],[Teams]]/Tableau2[[#This Row],[Fields]]</f>
        <v>4.5999999999999996</v>
      </c>
      <c r="AH48" s="13"/>
      <c r="AI48" s="13"/>
    </row>
    <row r="49" spans="1:35" hidden="1">
      <c r="A49" s="9">
        <v>42758</v>
      </c>
      <c r="B49" s="10" t="s">
        <v>36</v>
      </c>
      <c r="C49" s="11">
        <v>1</v>
      </c>
      <c r="D49" s="10" t="s">
        <v>55</v>
      </c>
      <c r="E49" s="10"/>
      <c r="F49" s="10"/>
      <c r="G49" s="10"/>
      <c r="H49" s="10">
        <v>7</v>
      </c>
      <c r="I49" s="10"/>
      <c r="J49" s="10"/>
      <c r="K49" s="10"/>
      <c r="L49" s="10"/>
      <c r="M49" s="10">
        <v>8</v>
      </c>
      <c r="N49" s="10"/>
      <c r="O49" s="10"/>
      <c r="P49" s="10">
        <v>16</v>
      </c>
      <c r="Q49" s="10"/>
      <c r="R49" s="10">
        <v>14</v>
      </c>
      <c r="S49" s="10"/>
      <c r="T49" s="10"/>
      <c r="U49" s="10">
        <v>10</v>
      </c>
      <c r="V49" s="9" t="str">
        <f t="shared" si="0"/>
        <v>San Juan42758</v>
      </c>
      <c r="W49" s="11" t="s">
        <v>38</v>
      </c>
      <c r="X49" s="11" t="s">
        <v>39</v>
      </c>
      <c r="Y49" s="10">
        <v>142</v>
      </c>
      <c r="Z4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9" s="10">
        <v>75</v>
      </c>
      <c r="AB4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9" s="10">
        <v>2</v>
      </c>
      <c r="AD49" s="10">
        <v>8</v>
      </c>
      <c r="AE49" s="10">
        <f t="shared" si="1"/>
        <v>55</v>
      </c>
      <c r="AF49" s="10">
        <f t="shared" si="2"/>
        <v>5</v>
      </c>
      <c r="AG49" s="15">
        <f>Tableau2[[#This Row],[Teams]]/Tableau2[[#This Row],[Fields]]</f>
        <v>11</v>
      </c>
      <c r="AH49" s="13"/>
      <c r="AI49" s="13"/>
    </row>
    <row r="50" spans="1:35" hidden="1">
      <c r="A50" s="9">
        <v>42758</v>
      </c>
      <c r="B50" s="10" t="s">
        <v>36</v>
      </c>
      <c r="C50" s="11">
        <v>1</v>
      </c>
      <c r="D50" s="10" t="s">
        <v>32</v>
      </c>
      <c r="E50" s="10"/>
      <c r="F50" s="10"/>
      <c r="G50" s="10">
        <v>9</v>
      </c>
      <c r="H50" s="10"/>
      <c r="I50" s="10"/>
      <c r="J50" s="10"/>
      <c r="K50" s="10"/>
      <c r="L50" s="10">
        <v>8</v>
      </c>
      <c r="M50" s="10"/>
      <c r="N50" s="10"/>
      <c r="O50" s="10">
        <v>7</v>
      </c>
      <c r="P50" s="10"/>
      <c r="Q50" s="10">
        <v>3</v>
      </c>
      <c r="R50" s="10"/>
      <c r="S50" s="10"/>
      <c r="T50" s="10">
        <v>7</v>
      </c>
      <c r="U50" s="10"/>
      <c r="V50" s="9" t="str">
        <f t="shared" si="0"/>
        <v>Fantasy42758</v>
      </c>
      <c r="W50" s="11" t="s">
        <v>33</v>
      </c>
      <c r="X50" s="11" t="s">
        <v>47</v>
      </c>
      <c r="Y50" s="10">
        <v>136</v>
      </c>
      <c r="Z5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0" s="10">
        <v>80</v>
      </c>
      <c r="AB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" s="10">
        <v>1</v>
      </c>
      <c r="AD50" s="10">
        <v>8</v>
      </c>
      <c r="AE50" s="10">
        <f t="shared" si="1"/>
        <v>34</v>
      </c>
      <c r="AF50" s="10">
        <f t="shared" si="2"/>
        <v>5</v>
      </c>
      <c r="AG50" s="15">
        <f>Tableau2[[#This Row],[Teams]]/Tableau2[[#This Row],[Fields]]</f>
        <v>6.8</v>
      </c>
      <c r="AH50" s="13"/>
      <c r="AI50" s="13"/>
    </row>
    <row r="51" spans="1:35" hidden="1">
      <c r="A51" s="9">
        <v>42759</v>
      </c>
      <c r="B51" s="10" t="s">
        <v>42</v>
      </c>
      <c r="C51" s="11">
        <v>1</v>
      </c>
      <c r="D51" s="10" t="s">
        <v>55</v>
      </c>
      <c r="E51" s="10"/>
      <c r="F51" s="10"/>
      <c r="G51" s="10"/>
      <c r="H51" s="10">
        <v>7</v>
      </c>
      <c r="I51" s="10"/>
      <c r="J51" s="10"/>
      <c r="K51" s="10"/>
      <c r="L51" s="10"/>
      <c r="M51" s="10">
        <v>8</v>
      </c>
      <c r="N51" s="10"/>
      <c r="O51" s="10"/>
      <c r="P51" s="10">
        <v>16</v>
      </c>
      <c r="Q51" s="10"/>
      <c r="R51" s="10">
        <v>14</v>
      </c>
      <c r="S51" s="10"/>
      <c r="T51" s="10"/>
      <c r="U51" s="10">
        <v>10</v>
      </c>
      <c r="V51" s="9" t="str">
        <f t="shared" si="0"/>
        <v>San Juan42759</v>
      </c>
      <c r="W51" s="11" t="s">
        <v>38</v>
      </c>
      <c r="X51" s="11" t="s">
        <v>39</v>
      </c>
      <c r="Y51" s="10">
        <v>128</v>
      </c>
      <c r="Z5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1" s="10">
        <v>76</v>
      </c>
      <c r="AB5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1" s="10">
        <v>2</v>
      </c>
      <c r="AD51" s="10">
        <v>8</v>
      </c>
      <c r="AE51" s="10">
        <f t="shared" si="1"/>
        <v>55</v>
      </c>
      <c r="AF51" s="10">
        <f t="shared" si="2"/>
        <v>5</v>
      </c>
      <c r="AG51" s="15">
        <f>Tableau2[[#This Row],[Teams]]/Tableau2[[#This Row],[Fields]]</f>
        <v>11</v>
      </c>
      <c r="AH51" s="13"/>
      <c r="AI51" s="13"/>
    </row>
    <row r="52" spans="1:35" hidden="1">
      <c r="A52" s="9">
        <v>42759</v>
      </c>
      <c r="B52" s="10" t="s">
        <v>42</v>
      </c>
      <c r="C52" s="11">
        <v>1</v>
      </c>
      <c r="D52" s="10" t="s">
        <v>32</v>
      </c>
      <c r="E52" s="10"/>
      <c r="F52" s="10"/>
      <c r="G52" s="10">
        <v>10</v>
      </c>
      <c r="H52" s="10"/>
      <c r="I52" s="10"/>
      <c r="J52" s="10"/>
      <c r="K52" s="10">
        <v>6</v>
      </c>
      <c r="L52" s="10"/>
      <c r="M52" s="10"/>
      <c r="N52" s="10"/>
      <c r="O52" s="10">
        <v>7</v>
      </c>
      <c r="P52" s="10"/>
      <c r="Q52" s="10">
        <v>6</v>
      </c>
      <c r="R52" s="10"/>
      <c r="S52" s="10">
        <v>9</v>
      </c>
      <c r="T52" s="10"/>
      <c r="U52" s="10"/>
      <c r="V52" s="9" t="str">
        <f t="shared" si="0"/>
        <v>Fantasy42759</v>
      </c>
      <c r="W52" s="11" t="s">
        <v>33</v>
      </c>
      <c r="X52" s="11" t="s">
        <v>39</v>
      </c>
      <c r="Y52" s="10">
        <v>161</v>
      </c>
      <c r="Z5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2" s="10">
        <v>85</v>
      </c>
      <c r="AB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2" s="10">
        <v>1</v>
      </c>
      <c r="AD52" s="10">
        <v>8</v>
      </c>
      <c r="AE52" s="10">
        <f t="shared" si="1"/>
        <v>38</v>
      </c>
      <c r="AF52" s="10">
        <f t="shared" si="2"/>
        <v>5</v>
      </c>
      <c r="AG52" s="15">
        <f>Tableau2[[#This Row],[Teams]]/Tableau2[[#This Row],[Fields]]</f>
        <v>7.6</v>
      </c>
      <c r="AH52" s="13"/>
      <c r="AI52" s="13"/>
    </row>
    <row r="53" spans="1:35" hidden="1">
      <c r="A53" s="9">
        <v>42760</v>
      </c>
      <c r="B53" s="10" t="s">
        <v>44</v>
      </c>
      <c r="C53" s="11">
        <v>1</v>
      </c>
      <c r="D53" s="10" t="s">
        <v>55</v>
      </c>
      <c r="E53" s="10"/>
      <c r="F53" s="10"/>
      <c r="G53" s="10"/>
      <c r="H53" s="10">
        <v>7</v>
      </c>
      <c r="I53" s="10"/>
      <c r="J53" s="10"/>
      <c r="K53" s="10"/>
      <c r="L53" s="10"/>
      <c r="M53" s="10">
        <v>8</v>
      </c>
      <c r="N53" s="10"/>
      <c r="O53" s="10"/>
      <c r="P53" s="10">
        <v>16</v>
      </c>
      <c r="Q53" s="10"/>
      <c r="R53" s="10">
        <v>14</v>
      </c>
      <c r="S53" s="10"/>
      <c r="T53" s="10"/>
      <c r="U53" s="10">
        <v>10</v>
      </c>
      <c r="V53" s="9" t="str">
        <f t="shared" si="0"/>
        <v>San Juan42760</v>
      </c>
      <c r="W53" s="11" t="s">
        <v>38</v>
      </c>
      <c r="X53" s="11" t="s">
        <v>45</v>
      </c>
      <c r="Y53" s="10">
        <v>12</v>
      </c>
      <c r="Z5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3" s="10">
        <v>11</v>
      </c>
      <c r="AB5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3" s="10">
        <v>2</v>
      </c>
      <c r="AD53" s="10">
        <v>8</v>
      </c>
      <c r="AE53" s="10">
        <f t="shared" si="1"/>
        <v>55</v>
      </c>
      <c r="AF53" s="10">
        <f t="shared" si="2"/>
        <v>5</v>
      </c>
      <c r="AG53" s="15">
        <f>Tableau2[[#This Row],[Teams]]/Tableau2[[#This Row],[Fields]]</f>
        <v>11</v>
      </c>
      <c r="AH53" s="13"/>
      <c r="AI53" s="13"/>
    </row>
    <row r="54" spans="1:35" hidden="1">
      <c r="A54" s="9">
        <v>42760</v>
      </c>
      <c r="B54" s="10" t="s">
        <v>44</v>
      </c>
      <c r="C54" s="11">
        <v>1</v>
      </c>
      <c r="D54" s="10" t="s">
        <v>32</v>
      </c>
      <c r="E54" s="10"/>
      <c r="F54" s="10"/>
      <c r="G54" s="10">
        <v>7</v>
      </c>
      <c r="H54" s="10"/>
      <c r="I54" s="10"/>
      <c r="J54" s="10"/>
      <c r="K54" s="10">
        <v>7</v>
      </c>
      <c r="L54" s="10"/>
      <c r="M54" s="10"/>
      <c r="N54" s="10">
        <v>8</v>
      </c>
      <c r="O54" s="10"/>
      <c r="P54" s="10"/>
      <c r="Q54" s="10">
        <v>7</v>
      </c>
      <c r="R54" s="10"/>
      <c r="S54" s="10"/>
      <c r="T54" s="10">
        <v>5</v>
      </c>
      <c r="U54" s="10"/>
      <c r="V54" s="9" t="str">
        <f t="shared" si="0"/>
        <v>Fantasy42760</v>
      </c>
      <c r="W54" s="11" t="s">
        <v>33</v>
      </c>
      <c r="X54" s="11" t="s">
        <v>39</v>
      </c>
      <c r="Y54" s="10">
        <v>134</v>
      </c>
      <c r="Z5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4" s="10">
        <v>79</v>
      </c>
      <c r="AB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4" s="10">
        <v>1</v>
      </c>
      <c r="AD54" s="10">
        <v>8</v>
      </c>
      <c r="AE54" s="10">
        <f t="shared" si="1"/>
        <v>34</v>
      </c>
      <c r="AF54" s="10">
        <f t="shared" si="2"/>
        <v>5</v>
      </c>
      <c r="AG54" s="15">
        <f>Tableau2[[#This Row],[Teams]]/Tableau2[[#This Row],[Fields]]</f>
        <v>6.8</v>
      </c>
      <c r="AH54" s="13"/>
      <c r="AI54" s="13"/>
    </row>
    <row r="55" spans="1:35" hidden="1">
      <c r="A55" s="9">
        <v>42761</v>
      </c>
      <c r="B55" s="10" t="s">
        <v>46</v>
      </c>
      <c r="C55" s="11">
        <v>1</v>
      </c>
      <c r="D55" s="10" t="s">
        <v>55</v>
      </c>
      <c r="E55" s="10"/>
      <c r="F55" s="10"/>
      <c r="G55" s="10"/>
      <c r="H55" s="10">
        <v>7</v>
      </c>
      <c r="I55" s="10"/>
      <c r="J55" s="10"/>
      <c r="K55" s="10"/>
      <c r="L55" s="10"/>
      <c r="M55" s="10">
        <v>8</v>
      </c>
      <c r="N55" s="10"/>
      <c r="O55" s="10"/>
      <c r="P55" s="10">
        <v>16</v>
      </c>
      <c r="Q55" s="10"/>
      <c r="R55" s="10">
        <v>14</v>
      </c>
      <c r="S55" s="10"/>
      <c r="T55" s="10"/>
      <c r="U55" s="10">
        <v>10</v>
      </c>
      <c r="V55" s="9" t="str">
        <f t="shared" si="0"/>
        <v>San Juan42761</v>
      </c>
      <c r="W55" s="11" t="s">
        <v>38</v>
      </c>
      <c r="X55" s="11" t="s">
        <v>39</v>
      </c>
      <c r="Y55" s="10">
        <v>161</v>
      </c>
      <c r="Z5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5" s="10">
        <v>85</v>
      </c>
      <c r="AB5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5" s="10">
        <v>2</v>
      </c>
      <c r="AD55" s="10">
        <v>8</v>
      </c>
      <c r="AE55" s="10">
        <f t="shared" si="1"/>
        <v>55</v>
      </c>
      <c r="AF55" s="10">
        <f t="shared" si="2"/>
        <v>5</v>
      </c>
      <c r="AG55" s="15">
        <f>Tableau2[[#This Row],[Teams]]/Tableau2[[#This Row],[Fields]]</f>
        <v>11</v>
      </c>
      <c r="AH55" s="13"/>
      <c r="AI55" s="13"/>
    </row>
    <row r="56" spans="1:35" hidden="1">
      <c r="A56" s="9">
        <v>42761</v>
      </c>
      <c r="B56" s="10" t="s">
        <v>46</v>
      </c>
      <c r="C56" s="11">
        <v>1</v>
      </c>
      <c r="D56" s="10" t="s">
        <v>56</v>
      </c>
      <c r="E56" s="10"/>
      <c r="F56" s="10"/>
      <c r="G56" s="10">
        <v>8</v>
      </c>
      <c r="H56" s="10"/>
      <c r="I56" s="10"/>
      <c r="J56" s="10"/>
      <c r="K56" s="10"/>
      <c r="L56" s="10">
        <v>11</v>
      </c>
      <c r="M56" s="10"/>
      <c r="N56" s="10"/>
      <c r="O56" s="10">
        <v>8</v>
      </c>
      <c r="P56" s="10"/>
      <c r="Q56" s="10"/>
      <c r="R56" s="10">
        <v>6</v>
      </c>
      <c r="S56" s="10"/>
      <c r="T56" s="10">
        <v>5</v>
      </c>
      <c r="U56" s="10"/>
      <c r="V56" s="9" t="str">
        <f t="shared" si="0"/>
        <v>Trofeo Campos42761</v>
      </c>
      <c r="W56" s="11" t="s">
        <v>33</v>
      </c>
      <c r="X56" s="11" t="s">
        <v>39</v>
      </c>
      <c r="Y56" s="10">
        <v>167</v>
      </c>
      <c r="Z5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6" s="10">
        <v>88</v>
      </c>
      <c r="AB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6" s="10">
        <v>2</v>
      </c>
      <c r="AD56" s="10">
        <v>8</v>
      </c>
      <c r="AE56" s="10">
        <f t="shared" si="1"/>
        <v>38</v>
      </c>
      <c r="AF56" s="10">
        <f t="shared" si="2"/>
        <v>5</v>
      </c>
      <c r="AG56" s="15">
        <f>Tableau2[[#This Row],[Teams]]/Tableau2[[#This Row],[Fields]]</f>
        <v>7.6</v>
      </c>
      <c r="AH56" s="13"/>
      <c r="AI56" s="13"/>
    </row>
    <row r="57" spans="1:35" hidden="1">
      <c r="A57" s="9">
        <v>42762</v>
      </c>
      <c r="B57" s="10" t="s">
        <v>48</v>
      </c>
      <c r="C57" s="11">
        <v>1</v>
      </c>
      <c r="D57" s="10" t="s">
        <v>55</v>
      </c>
      <c r="E57" s="10"/>
      <c r="F57" s="10"/>
      <c r="G57" s="10"/>
      <c r="H57" s="10">
        <v>7</v>
      </c>
      <c r="I57" s="10"/>
      <c r="J57" s="10"/>
      <c r="K57" s="10"/>
      <c r="L57" s="10"/>
      <c r="M57" s="10">
        <v>8</v>
      </c>
      <c r="N57" s="10"/>
      <c r="O57" s="10"/>
      <c r="P57" s="10">
        <v>16</v>
      </c>
      <c r="Q57" s="10"/>
      <c r="R57" s="10">
        <v>14</v>
      </c>
      <c r="S57" s="10"/>
      <c r="T57" s="10"/>
      <c r="U57" s="10">
        <v>10</v>
      </c>
      <c r="V57" s="9" t="str">
        <f t="shared" si="0"/>
        <v>San Juan42762</v>
      </c>
      <c r="W57" s="11" t="s">
        <v>38</v>
      </c>
      <c r="X57" s="11" t="s">
        <v>47</v>
      </c>
      <c r="Y57" s="10">
        <v>160</v>
      </c>
      <c r="Z5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7" s="10">
        <v>89</v>
      </c>
      <c r="AB5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7" s="10">
        <v>2</v>
      </c>
      <c r="AD57" s="10">
        <v>8</v>
      </c>
      <c r="AE57" s="10">
        <f t="shared" si="1"/>
        <v>55</v>
      </c>
      <c r="AF57" s="10">
        <f t="shared" si="2"/>
        <v>5</v>
      </c>
      <c r="AG57" s="15">
        <f>Tableau2[[#This Row],[Teams]]/Tableau2[[#This Row],[Fields]]</f>
        <v>11</v>
      </c>
      <c r="AH57" s="13"/>
      <c r="AI57" s="13"/>
    </row>
    <row r="58" spans="1:35" hidden="1">
      <c r="A58" s="9">
        <v>42762</v>
      </c>
      <c r="B58" s="10" t="s">
        <v>48</v>
      </c>
      <c r="C58" s="11">
        <v>1</v>
      </c>
      <c r="D58" s="10" t="s">
        <v>57</v>
      </c>
      <c r="E58" s="10"/>
      <c r="F58" s="10">
        <v>9</v>
      </c>
      <c r="G58" s="10"/>
      <c r="H58" s="10"/>
      <c r="I58" s="10"/>
      <c r="J58" s="10"/>
      <c r="K58" s="10">
        <v>6</v>
      </c>
      <c r="L58" s="10"/>
      <c r="M58" s="10"/>
      <c r="N58" s="10"/>
      <c r="O58" s="10">
        <v>6</v>
      </c>
      <c r="P58" s="10"/>
      <c r="Q58" s="10"/>
      <c r="R58" s="10">
        <v>7</v>
      </c>
      <c r="S58" s="10"/>
      <c r="T58" s="10">
        <v>6</v>
      </c>
      <c r="U58" s="10"/>
      <c r="V58" s="9" t="str">
        <f t="shared" si="0"/>
        <v>Trofeo Andratx42762</v>
      </c>
      <c r="W58" s="11" t="s">
        <v>33</v>
      </c>
      <c r="X58" s="11" t="s">
        <v>47</v>
      </c>
      <c r="Y58" s="10">
        <v>159</v>
      </c>
      <c r="Z5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8" s="10">
        <v>84</v>
      </c>
      <c r="AB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" s="10">
        <v>2</v>
      </c>
      <c r="AD58" s="10">
        <v>8</v>
      </c>
      <c r="AE58" s="10">
        <f t="shared" si="1"/>
        <v>34</v>
      </c>
      <c r="AF58" s="10">
        <f t="shared" si="2"/>
        <v>5</v>
      </c>
      <c r="AG58" s="15">
        <f>Tableau2[[#This Row],[Teams]]/Tableau2[[#This Row],[Fields]]</f>
        <v>6.8</v>
      </c>
      <c r="AH58" s="13"/>
      <c r="AI58" s="13"/>
    </row>
    <row r="59" spans="1:35" hidden="1">
      <c r="A59" s="9">
        <v>42763</v>
      </c>
      <c r="B59" s="10" t="s">
        <v>49</v>
      </c>
      <c r="C59" s="11">
        <v>1</v>
      </c>
      <c r="D59" s="10" t="s">
        <v>55</v>
      </c>
      <c r="E59" s="10"/>
      <c r="F59" s="10"/>
      <c r="G59" s="10"/>
      <c r="H59" s="10">
        <v>7</v>
      </c>
      <c r="I59" s="10"/>
      <c r="J59" s="10"/>
      <c r="K59" s="10"/>
      <c r="L59" s="10"/>
      <c r="M59" s="10">
        <v>8</v>
      </c>
      <c r="N59" s="10"/>
      <c r="O59" s="10"/>
      <c r="P59" s="10">
        <v>16</v>
      </c>
      <c r="Q59" s="10"/>
      <c r="R59" s="10">
        <v>14</v>
      </c>
      <c r="S59" s="10"/>
      <c r="T59" s="10"/>
      <c r="U59" s="10">
        <v>10</v>
      </c>
      <c r="V59" s="9" t="str">
        <f t="shared" si="0"/>
        <v>San Juan42763</v>
      </c>
      <c r="W59" s="11" t="s">
        <v>38</v>
      </c>
      <c r="X59" s="11" t="s">
        <v>39</v>
      </c>
      <c r="Y59" s="10">
        <v>186</v>
      </c>
      <c r="Z5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" s="10">
        <v>97</v>
      </c>
      <c r="AB5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" s="10">
        <v>2</v>
      </c>
      <c r="AD59" s="10">
        <v>8</v>
      </c>
      <c r="AE59" s="10">
        <f t="shared" si="1"/>
        <v>55</v>
      </c>
      <c r="AF59" s="10">
        <f t="shared" si="2"/>
        <v>5</v>
      </c>
      <c r="AG59" s="15">
        <f>Tableau2[[#This Row],[Teams]]/Tableau2[[#This Row],[Fields]]</f>
        <v>11</v>
      </c>
      <c r="AH59" s="13"/>
      <c r="AI59" s="13"/>
    </row>
    <row r="60" spans="1:35" hidden="1">
      <c r="A60" s="9">
        <v>42763</v>
      </c>
      <c r="B60" s="10" t="s">
        <v>49</v>
      </c>
      <c r="C60" s="11">
        <v>1</v>
      </c>
      <c r="D60" s="10" t="s">
        <v>58</v>
      </c>
      <c r="E60" s="10"/>
      <c r="F60" s="10"/>
      <c r="G60" s="10">
        <v>9</v>
      </c>
      <c r="H60" s="10"/>
      <c r="I60" s="10"/>
      <c r="J60" s="10"/>
      <c r="K60" s="10"/>
      <c r="L60" s="10">
        <v>8</v>
      </c>
      <c r="M60" s="10"/>
      <c r="N60" s="10"/>
      <c r="O60" s="10"/>
      <c r="P60" s="10">
        <v>8</v>
      </c>
      <c r="Q60" s="10"/>
      <c r="R60" s="10"/>
      <c r="S60" s="10">
        <v>9</v>
      </c>
      <c r="T60" s="10"/>
      <c r="U60" s="10">
        <v>4</v>
      </c>
      <c r="V60" s="9" t="str">
        <f t="shared" si="0"/>
        <v>Trofeo Serra de Tramuntana42763</v>
      </c>
      <c r="W60" s="11" t="s">
        <v>33</v>
      </c>
      <c r="X60" s="11" t="s">
        <v>47</v>
      </c>
      <c r="Y60" s="10">
        <v>139</v>
      </c>
      <c r="Z6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0" s="10">
        <v>84</v>
      </c>
      <c r="AB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0" s="10">
        <v>2</v>
      </c>
      <c r="AD60" s="10">
        <v>8</v>
      </c>
      <c r="AE60" s="10">
        <f t="shared" si="1"/>
        <v>38</v>
      </c>
      <c r="AF60" s="10">
        <f t="shared" si="2"/>
        <v>5</v>
      </c>
      <c r="AG60" s="15">
        <f>Tableau2[[#This Row],[Teams]]/Tableau2[[#This Row],[Fields]]</f>
        <v>7.6</v>
      </c>
      <c r="AH60" s="13"/>
      <c r="AI60" s="13"/>
    </row>
    <row r="61" spans="1:35" hidden="1">
      <c r="A61" s="9">
        <v>42764</v>
      </c>
      <c r="B61" s="10" t="s">
        <v>50</v>
      </c>
      <c r="C61" s="11">
        <v>1</v>
      </c>
      <c r="D61" s="10" t="s">
        <v>55</v>
      </c>
      <c r="E61" s="10"/>
      <c r="F61" s="10"/>
      <c r="G61" s="10"/>
      <c r="H61" s="10">
        <v>7</v>
      </c>
      <c r="I61" s="10"/>
      <c r="J61" s="10"/>
      <c r="K61" s="10"/>
      <c r="L61" s="10"/>
      <c r="M61" s="10">
        <v>8</v>
      </c>
      <c r="N61" s="10"/>
      <c r="O61" s="10"/>
      <c r="P61" s="10">
        <v>16</v>
      </c>
      <c r="Q61" s="10"/>
      <c r="R61" s="10">
        <v>14</v>
      </c>
      <c r="S61" s="10"/>
      <c r="T61" s="10"/>
      <c r="U61" s="10">
        <v>10</v>
      </c>
      <c r="V61" s="9" t="str">
        <f t="shared" si="0"/>
        <v>San Juan42764</v>
      </c>
      <c r="W61" s="11" t="s">
        <v>38</v>
      </c>
      <c r="X61" s="11" t="s">
        <v>39</v>
      </c>
      <c r="Y61" s="10">
        <v>139</v>
      </c>
      <c r="Z6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1" s="10">
        <v>74</v>
      </c>
      <c r="AB6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1" s="10">
        <v>2</v>
      </c>
      <c r="AD61" s="10">
        <v>8</v>
      </c>
      <c r="AE61" s="10">
        <f t="shared" si="1"/>
        <v>55</v>
      </c>
      <c r="AF61" s="10">
        <f t="shared" si="2"/>
        <v>5</v>
      </c>
      <c r="AG61" s="15">
        <f>Tableau2[[#This Row],[Teams]]/Tableau2[[#This Row],[Fields]]</f>
        <v>11</v>
      </c>
      <c r="AH61" s="13"/>
      <c r="AI61" s="13"/>
    </row>
    <row r="62" spans="1:35" hidden="1">
      <c r="A62" s="9">
        <v>42764</v>
      </c>
      <c r="B62" s="10" t="s">
        <v>50</v>
      </c>
      <c r="C62" s="11">
        <v>1</v>
      </c>
      <c r="D62" s="10" t="s">
        <v>59</v>
      </c>
      <c r="E62" s="10"/>
      <c r="F62" s="10"/>
      <c r="G62" s="10">
        <v>8</v>
      </c>
      <c r="H62" s="10"/>
      <c r="I62" s="10"/>
      <c r="J62" s="10"/>
      <c r="K62" s="10"/>
      <c r="L62" s="10">
        <v>6</v>
      </c>
      <c r="M62" s="10"/>
      <c r="N62" s="10"/>
      <c r="O62" s="10">
        <v>6</v>
      </c>
      <c r="P62" s="10"/>
      <c r="Q62" s="10"/>
      <c r="R62" s="10">
        <v>11</v>
      </c>
      <c r="S62" s="10"/>
      <c r="T62" s="10"/>
      <c r="U62" s="10">
        <v>7</v>
      </c>
      <c r="V62" s="9" t="str">
        <f t="shared" si="0"/>
        <v>Cadel Evans Great Ocean Race42764</v>
      </c>
      <c r="W62" s="11" t="s">
        <v>33</v>
      </c>
      <c r="X62" s="11" t="s">
        <v>39</v>
      </c>
      <c r="Y62" s="10">
        <v>177</v>
      </c>
      <c r="Z6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" s="10">
        <v>105</v>
      </c>
      <c r="AB6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2" s="10">
        <v>3</v>
      </c>
      <c r="AD62" s="10">
        <v>8</v>
      </c>
      <c r="AE62" s="10">
        <f t="shared" si="1"/>
        <v>38</v>
      </c>
      <c r="AF62" s="10">
        <f t="shared" si="2"/>
        <v>5</v>
      </c>
      <c r="AG62" s="15">
        <f>Tableau2[[#This Row],[Teams]]/Tableau2[[#This Row],[Fields]]</f>
        <v>7.6</v>
      </c>
      <c r="AH62" s="13"/>
      <c r="AI62" s="13"/>
    </row>
    <row r="63" spans="1:35" hidden="1">
      <c r="A63" s="9">
        <v>42765</v>
      </c>
      <c r="B63" s="10" t="s">
        <v>36</v>
      </c>
      <c r="C63" s="11">
        <v>1</v>
      </c>
      <c r="D63" s="10" t="s">
        <v>60</v>
      </c>
      <c r="E63" s="10"/>
      <c r="F63" s="10">
        <v>14</v>
      </c>
      <c r="G63" s="10"/>
      <c r="H63" s="10"/>
      <c r="I63" s="10"/>
      <c r="J63" s="10"/>
      <c r="K63" s="10">
        <v>13</v>
      </c>
      <c r="L63" s="10"/>
      <c r="M63" s="10"/>
      <c r="N63" s="10">
        <v>12</v>
      </c>
      <c r="O63" s="10"/>
      <c r="P63" s="10"/>
      <c r="Q63" s="10">
        <v>12</v>
      </c>
      <c r="R63" s="10"/>
      <c r="S63" s="10"/>
      <c r="T63" s="10">
        <v>17</v>
      </c>
      <c r="U63" s="10"/>
      <c r="V63" s="9" t="str">
        <f t="shared" si="0"/>
        <v>Trofeo Palma42765</v>
      </c>
      <c r="W63" s="11" t="s">
        <v>33</v>
      </c>
      <c r="X63" s="11" t="s">
        <v>39</v>
      </c>
      <c r="Y63" s="10">
        <v>162</v>
      </c>
      <c r="Z6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3" s="10">
        <v>86</v>
      </c>
      <c r="AB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3" s="10">
        <v>2</v>
      </c>
      <c r="AD63" s="10">
        <v>8</v>
      </c>
      <c r="AE63" s="10">
        <f t="shared" si="1"/>
        <v>68</v>
      </c>
      <c r="AF63" s="10">
        <f t="shared" si="2"/>
        <v>5</v>
      </c>
      <c r="AG63" s="15">
        <f>Tableau2[[#This Row],[Teams]]/Tableau2[[#This Row],[Fields]]</f>
        <v>13.6</v>
      </c>
      <c r="AH63" s="13"/>
      <c r="AI63" s="13"/>
    </row>
    <row r="64" spans="1:35" hidden="1">
      <c r="A64" s="9">
        <v>42766</v>
      </c>
      <c r="B64" s="10" t="s">
        <v>42</v>
      </c>
      <c r="C64" s="11">
        <v>1</v>
      </c>
      <c r="D64" s="10" t="s">
        <v>61</v>
      </c>
      <c r="E64" s="10"/>
      <c r="F64" s="10"/>
      <c r="G64" s="10">
        <v>7</v>
      </c>
      <c r="H64" s="10"/>
      <c r="I64" s="10"/>
      <c r="J64" s="10"/>
      <c r="K64" s="10"/>
      <c r="L64" s="10">
        <v>10</v>
      </c>
      <c r="M64" s="10"/>
      <c r="N64" s="10"/>
      <c r="O64" s="10"/>
      <c r="P64" s="10">
        <v>12</v>
      </c>
      <c r="Q64" s="10"/>
      <c r="R64" s="10">
        <v>13</v>
      </c>
      <c r="S64" s="10"/>
      <c r="T64" s="10"/>
      <c r="U64" s="10">
        <v>6</v>
      </c>
      <c r="V64" s="9" t="str">
        <f t="shared" si="0"/>
        <v>La Marseillaise42766</v>
      </c>
      <c r="W64" s="11" t="s">
        <v>33</v>
      </c>
      <c r="X64" s="11" t="s">
        <v>34</v>
      </c>
      <c r="Y64" s="10">
        <v>145</v>
      </c>
      <c r="Z6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4" s="10">
        <v>87</v>
      </c>
      <c r="AB6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4" s="10">
        <v>2</v>
      </c>
      <c r="AD64" s="10">
        <v>8</v>
      </c>
      <c r="AE64" s="10">
        <f t="shared" si="1"/>
        <v>48</v>
      </c>
      <c r="AF64" s="10">
        <f t="shared" si="2"/>
        <v>5</v>
      </c>
      <c r="AG64" s="15">
        <f>Tableau2[[#This Row],[Teams]]/Tableau2[[#This Row],[Fields]]</f>
        <v>9.6</v>
      </c>
      <c r="AH64" s="13"/>
      <c r="AI64" s="13"/>
    </row>
    <row r="65" spans="1:35" hidden="1">
      <c r="A65" s="9">
        <v>42766</v>
      </c>
      <c r="B65" s="10" t="s">
        <v>42</v>
      </c>
      <c r="C65" s="11">
        <v>1</v>
      </c>
      <c r="D65" s="10" t="s">
        <v>62</v>
      </c>
      <c r="E65" s="10"/>
      <c r="F65" s="10"/>
      <c r="G65" s="10"/>
      <c r="H65" s="10"/>
      <c r="I65" s="10"/>
      <c r="J65" s="10"/>
      <c r="K65" s="10">
        <v>10</v>
      </c>
      <c r="L65" s="10"/>
      <c r="M65" s="10"/>
      <c r="N65" s="10"/>
      <c r="O65" s="10">
        <v>2</v>
      </c>
      <c r="P65" s="10"/>
      <c r="Q65" s="10"/>
      <c r="R65" s="10">
        <v>12</v>
      </c>
      <c r="S65" s="10"/>
      <c r="T65" s="10"/>
      <c r="U65" s="10"/>
      <c r="V65" s="9" t="str">
        <f t="shared" si="0"/>
        <v>Dubai Tour42766</v>
      </c>
      <c r="W65" s="11" t="s">
        <v>38</v>
      </c>
      <c r="X65" s="11" t="s">
        <v>39</v>
      </c>
      <c r="Y65" s="10">
        <v>180</v>
      </c>
      <c r="Z6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5" s="10">
        <v>94</v>
      </c>
      <c r="AB6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5" s="10">
        <v>3</v>
      </c>
      <c r="AD65" s="10">
        <v>8</v>
      </c>
      <c r="AE65" s="10">
        <f t="shared" si="1"/>
        <v>24</v>
      </c>
      <c r="AF65" s="10">
        <f t="shared" si="2"/>
        <v>3</v>
      </c>
      <c r="AG65" s="15">
        <f>Tableau2[[#This Row],[Teams]]/Tableau2[[#This Row],[Fields]]</f>
        <v>8</v>
      </c>
      <c r="AH65" s="13"/>
      <c r="AI65" s="13"/>
    </row>
    <row r="66" spans="1:35" hidden="1">
      <c r="A66" s="9">
        <v>42767</v>
      </c>
      <c r="B66" s="10" t="s">
        <v>44</v>
      </c>
      <c r="C66" s="11">
        <v>2</v>
      </c>
      <c r="D66" s="10" t="s">
        <v>63</v>
      </c>
      <c r="E66" s="10"/>
      <c r="F66" s="10"/>
      <c r="G66" s="10"/>
      <c r="H66" s="10"/>
      <c r="I66" s="10"/>
      <c r="J66" s="10"/>
      <c r="K66" s="10"/>
      <c r="L66" s="10"/>
      <c r="M66" s="10">
        <v>9</v>
      </c>
      <c r="N66" s="10"/>
      <c r="O66" s="10"/>
      <c r="P66" s="10"/>
      <c r="Q66" s="10"/>
      <c r="R66" s="10"/>
      <c r="S66" s="10"/>
      <c r="T66" s="10">
        <v>14</v>
      </c>
      <c r="U66" s="10"/>
      <c r="V66" s="9" t="str">
        <f t="shared" ref="V66:V129" si="3">D66&amp;A66</f>
        <v>Herald Sun42767</v>
      </c>
      <c r="W66" s="11" t="s">
        <v>38</v>
      </c>
      <c r="X66" s="11" t="s">
        <v>45</v>
      </c>
      <c r="Y66" s="10">
        <v>2</v>
      </c>
      <c r="Z6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6" s="10">
        <v>1</v>
      </c>
      <c r="AB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6" s="10">
        <v>2</v>
      </c>
      <c r="AD66" s="10">
        <v>8</v>
      </c>
      <c r="AE66" s="10">
        <f t="shared" ref="AE66:AE129" si="4">SUM(E66:U66)</f>
        <v>23</v>
      </c>
      <c r="AF66" s="10">
        <f t="shared" ref="AF66:AF129" si="5">COUNT(E66:U66)</f>
        <v>2</v>
      </c>
      <c r="AG66" s="15">
        <f>Tableau2[[#This Row],[Teams]]/Tableau2[[#This Row],[Fields]]</f>
        <v>11.5</v>
      </c>
      <c r="AH66" s="13"/>
      <c r="AI66" s="13"/>
    </row>
    <row r="67" spans="1:35" hidden="1">
      <c r="A67" s="9">
        <v>42767</v>
      </c>
      <c r="B67" s="10" t="s">
        <v>44</v>
      </c>
      <c r="C67" s="11">
        <v>2</v>
      </c>
      <c r="D67" s="10" t="s">
        <v>64</v>
      </c>
      <c r="E67" s="10"/>
      <c r="F67" s="10"/>
      <c r="G67" s="10">
        <v>10</v>
      </c>
      <c r="H67" s="10"/>
      <c r="I67" s="10"/>
      <c r="J67" s="10"/>
      <c r="K67" s="10"/>
      <c r="L67" s="10"/>
      <c r="M67" s="10"/>
      <c r="N67" s="10"/>
      <c r="O67" s="10"/>
      <c r="P67" s="10"/>
      <c r="Q67" s="10">
        <v>7</v>
      </c>
      <c r="R67" s="10"/>
      <c r="S67" s="10"/>
      <c r="T67" s="10"/>
      <c r="U67" s="10"/>
      <c r="V67" s="9" t="str">
        <f t="shared" si="3"/>
        <v>Besseges42767</v>
      </c>
      <c r="W67" s="11" t="s">
        <v>38</v>
      </c>
      <c r="X67" s="11" t="s">
        <v>39</v>
      </c>
      <c r="Y67" s="10">
        <v>154</v>
      </c>
      <c r="Z6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" s="10">
        <v>84</v>
      </c>
      <c r="AB6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7" s="10">
        <v>2</v>
      </c>
      <c r="AD67" s="10">
        <v>8</v>
      </c>
      <c r="AE67" s="10">
        <f t="shared" si="4"/>
        <v>17</v>
      </c>
      <c r="AF67" s="10">
        <f t="shared" si="5"/>
        <v>2</v>
      </c>
      <c r="AG67" s="15">
        <f>Tableau2[[#This Row],[Teams]]/Tableau2[[#This Row],[Fields]]</f>
        <v>8.5</v>
      </c>
      <c r="AH67" s="13"/>
      <c r="AI67" s="13"/>
    </row>
    <row r="68" spans="1:35" hidden="1">
      <c r="A68" s="9">
        <v>42767</v>
      </c>
      <c r="B68" s="10" t="s">
        <v>44</v>
      </c>
      <c r="C68" s="11">
        <v>2</v>
      </c>
      <c r="D68" s="10" t="s">
        <v>62</v>
      </c>
      <c r="E68" s="10"/>
      <c r="F68" s="10"/>
      <c r="G68" s="10"/>
      <c r="H68" s="10"/>
      <c r="I68" s="10"/>
      <c r="J68" s="10"/>
      <c r="K68" s="10">
        <v>10</v>
      </c>
      <c r="L68" s="10"/>
      <c r="M68" s="10"/>
      <c r="N68" s="10"/>
      <c r="O68" s="10">
        <v>2</v>
      </c>
      <c r="P68" s="10"/>
      <c r="Q68" s="10"/>
      <c r="R68" s="10">
        <v>12</v>
      </c>
      <c r="S68" s="10"/>
      <c r="T68" s="10"/>
      <c r="U68" s="10"/>
      <c r="V68" s="9" t="str">
        <f t="shared" si="3"/>
        <v>Dubai Tour42767</v>
      </c>
      <c r="W68" s="11" t="s">
        <v>38</v>
      </c>
      <c r="X68" s="11" t="s">
        <v>39</v>
      </c>
      <c r="Y68" s="10">
        <v>187</v>
      </c>
      <c r="Z6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8" s="10">
        <v>98</v>
      </c>
      <c r="AB6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8" s="10">
        <v>3</v>
      </c>
      <c r="AD68" s="10">
        <v>8</v>
      </c>
      <c r="AE68" s="10">
        <f t="shared" si="4"/>
        <v>24</v>
      </c>
      <c r="AF68" s="10">
        <f t="shared" si="5"/>
        <v>3</v>
      </c>
      <c r="AG68" s="15">
        <f>Tableau2[[#This Row],[Teams]]/Tableau2[[#This Row],[Fields]]</f>
        <v>8</v>
      </c>
      <c r="AH68" s="13"/>
      <c r="AI68" s="13"/>
    </row>
    <row r="69" spans="1:35" hidden="1">
      <c r="A69" s="9">
        <v>42767</v>
      </c>
      <c r="B69" s="10" t="s">
        <v>44</v>
      </c>
      <c r="C69" s="11">
        <v>2</v>
      </c>
      <c r="D69" s="10" t="s">
        <v>65</v>
      </c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>
        <v>8</v>
      </c>
      <c r="Q69" s="10"/>
      <c r="R69" s="10"/>
      <c r="S69" s="10"/>
      <c r="T69" s="10"/>
      <c r="U69" s="10">
        <v>5</v>
      </c>
      <c r="V69" s="9" t="str">
        <f t="shared" si="3"/>
        <v>Valencia42767</v>
      </c>
      <c r="W69" s="11" t="s">
        <v>38</v>
      </c>
      <c r="X69" s="11" t="s">
        <v>54</v>
      </c>
      <c r="Y69" s="10">
        <v>38</v>
      </c>
      <c r="Z69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9" s="10">
        <v>37</v>
      </c>
      <c r="AB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9" s="10">
        <v>2</v>
      </c>
      <c r="AD69" s="10">
        <v>8</v>
      </c>
      <c r="AE69" s="10">
        <f t="shared" si="4"/>
        <v>13</v>
      </c>
      <c r="AF69" s="10">
        <f t="shared" si="5"/>
        <v>2</v>
      </c>
      <c r="AG69" s="15">
        <f>Tableau2[[#This Row],[Teams]]/Tableau2[[#This Row],[Fields]]</f>
        <v>6.5</v>
      </c>
      <c r="AH69" s="13"/>
      <c r="AI69" s="13"/>
    </row>
    <row r="70" spans="1:35" hidden="1">
      <c r="A70" s="9">
        <v>42767</v>
      </c>
      <c r="B70" s="10" t="s">
        <v>44</v>
      </c>
      <c r="C70" s="11">
        <v>2</v>
      </c>
      <c r="D70" s="10" t="s">
        <v>32</v>
      </c>
      <c r="E70" s="10"/>
      <c r="F70" s="10">
        <v>4</v>
      </c>
      <c r="G70" s="10"/>
      <c r="H70" s="10"/>
      <c r="I70" s="10"/>
      <c r="J70" s="10"/>
      <c r="K70" s="10"/>
      <c r="L70" s="10">
        <v>5</v>
      </c>
      <c r="M70" s="10"/>
      <c r="N70" s="10"/>
      <c r="O70" s="10">
        <v>6</v>
      </c>
      <c r="P70" s="10"/>
      <c r="Q70" s="10"/>
      <c r="R70" s="10"/>
      <c r="S70" s="10">
        <v>5</v>
      </c>
      <c r="T70" s="10"/>
      <c r="U70" s="10"/>
      <c r="V70" s="9" t="str">
        <f t="shared" si="3"/>
        <v>Fantasy42767</v>
      </c>
      <c r="W70" s="11" t="s">
        <v>33</v>
      </c>
      <c r="X70" s="11" t="s">
        <v>39</v>
      </c>
      <c r="Y70" s="10">
        <v>162</v>
      </c>
      <c r="Z7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0" s="10">
        <v>86</v>
      </c>
      <c r="AB7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0" s="10">
        <v>1</v>
      </c>
      <c r="AD70" s="10">
        <v>8</v>
      </c>
      <c r="AE70" s="10">
        <f t="shared" si="4"/>
        <v>20</v>
      </c>
      <c r="AF70" s="10">
        <f t="shared" si="5"/>
        <v>4</v>
      </c>
      <c r="AG70" s="15">
        <f>Tableau2[[#This Row],[Teams]]/Tableau2[[#This Row],[Fields]]</f>
        <v>5</v>
      </c>
      <c r="AH70" s="13"/>
      <c r="AI70" s="13"/>
    </row>
    <row r="71" spans="1:35" hidden="1">
      <c r="A71" s="9">
        <v>42768</v>
      </c>
      <c r="B71" s="10" t="s">
        <v>46</v>
      </c>
      <c r="C71" s="11">
        <v>2</v>
      </c>
      <c r="D71" s="10" t="s">
        <v>63</v>
      </c>
      <c r="E71" s="10"/>
      <c r="F71" s="10"/>
      <c r="G71" s="10"/>
      <c r="H71" s="10"/>
      <c r="I71" s="10"/>
      <c r="J71" s="10"/>
      <c r="K71" s="10"/>
      <c r="L71" s="10"/>
      <c r="M71" s="10">
        <v>9</v>
      </c>
      <c r="N71" s="10"/>
      <c r="O71" s="10"/>
      <c r="P71" s="10"/>
      <c r="Q71" s="10"/>
      <c r="R71" s="10"/>
      <c r="S71" s="10"/>
      <c r="T71" s="10">
        <v>14</v>
      </c>
      <c r="U71" s="10"/>
      <c r="V71" s="9" t="str">
        <f t="shared" si="3"/>
        <v>Herald Sun42768</v>
      </c>
      <c r="W71" s="11" t="s">
        <v>38</v>
      </c>
      <c r="X71" s="11" t="s">
        <v>34</v>
      </c>
      <c r="Y71" s="10">
        <v>174</v>
      </c>
      <c r="Z7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1" s="10">
        <v>103</v>
      </c>
      <c r="AB7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1" s="10">
        <v>2</v>
      </c>
      <c r="AD71" s="10">
        <v>8</v>
      </c>
      <c r="AE71" s="10">
        <f t="shared" si="4"/>
        <v>23</v>
      </c>
      <c r="AF71" s="10">
        <f t="shared" si="5"/>
        <v>2</v>
      </c>
      <c r="AG71" s="15">
        <f>Tableau2[[#This Row],[Teams]]/Tableau2[[#This Row],[Fields]]</f>
        <v>11.5</v>
      </c>
      <c r="AH71" s="13"/>
      <c r="AI71" s="13"/>
    </row>
    <row r="72" spans="1:35" hidden="1">
      <c r="A72" s="9">
        <v>42768</v>
      </c>
      <c r="B72" s="10" t="s">
        <v>46</v>
      </c>
      <c r="C72" s="11">
        <v>2</v>
      </c>
      <c r="D72" s="10" t="s">
        <v>64</v>
      </c>
      <c r="E72" s="10"/>
      <c r="F72" s="10"/>
      <c r="G72" s="10">
        <v>10</v>
      </c>
      <c r="H72" s="10"/>
      <c r="I72" s="10"/>
      <c r="J72" s="10"/>
      <c r="K72" s="10"/>
      <c r="L72" s="10"/>
      <c r="M72" s="10"/>
      <c r="N72" s="10"/>
      <c r="O72" s="10"/>
      <c r="P72" s="10"/>
      <c r="Q72" s="10">
        <v>7</v>
      </c>
      <c r="R72" s="10"/>
      <c r="S72" s="10"/>
      <c r="T72" s="10"/>
      <c r="U72" s="10"/>
      <c r="V72" s="9" t="str">
        <f t="shared" si="3"/>
        <v>Besseges42768</v>
      </c>
      <c r="W72" s="11" t="s">
        <v>38</v>
      </c>
      <c r="X72" s="11" t="s">
        <v>39</v>
      </c>
      <c r="Y72" s="10">
        <v>153</v>
      </c>
      <c r="Z7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2" s="10">
        <v>84</v>
      </c>
      <c r="AB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2" s="10">
        <v>2</v>
      </c>
      <c r="AD72" s="10">
        <v>8</v>
      </c>
      <c r="AE72" s="10">
        <f t="shared" si="4"/>
        <v>17</v>
      </c>
      <c r="AF72" s="10">
        <f t="shared" si="5"/>
        <v>2</v>
      </c>
      <c r="AG72" s="15">
        <f>Tableau2[[#This Row],[Teams]]/Tableau2[[#This Row],[Fields]]</f>
        <v>8.5</v>
      </c>
      <c r="AH72" s="13"/>
      <c r="AI72" s="13"/>
    </row>
    <row r="73" spans="1:35" hidden="1">
      <c r="A73" s="9">
        <v>42768</v>
      </c>
      <c r="B73" s="10" t="s">
        <v>46</v>
      </c>
      <c r="C73" s="11">
        <v>2</v>
      </c>
      <c r="D73" s="10" t="s">
        <v>62</v>
      </c>
      <c r="E73" s="10"/>
      <c r="F73" s="10"/>
      <c r="G73" s="10"/>
      <c r="H73" s="10"/>
      <c r="I73" s="10"/>
      <c r="J73" s="10"/>
      <c r="K73" s="10">
        <v>10</v>
      </c>
      <c r="L73" s="10"/>
      <c r="M73" s="10"/>
      <c r="N73" s="10"/>
      <c r="O73" s="10">
        <v>2</v>
      </c>
      <c r="P73" s="10"/>
      <c r="Q73" s="10"/>
      <c r="R73" s="10">
        <v>12</v>
      </c>
      <c r="S73" s="10"/>
      <c r="T73" s="10"/>
      <c r="U73" s="10"/>
      <c r="V73" s="9" t="str">
        <f t="shared" si="3"/>
        <v>Dubai Tour42768</v>
      </c>
      <c r="W73" s="11" t="s">
        <v>38</v>
      </c>
      <c r="X73" s="11" t="s">
        <v>39</v>
      </c>
      <c r="Y73" s="10">
        <v>200</v>
      </c>
      <c r="Z7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3" s="10">
        <v>104</v>
      </c>
      <c r="AB7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3" s="10">
        <v>3</v>
      </c>
      <c r="AD73" s="10">
        <v>8</v>
      </c>
      <c r="AE73" s="10">
        <f t="shared" si="4"/>
        <v>24</v>
      </c>
      <c r="AF73" s="10">
        <f t="shared" si="5"/>
        <v>3</v>
      </c>
      <c r="AG73" s="15">
        <f>Tableau2[[#This Row],[Teams]]/Tableau2[[#This Row],[Fields]]</f>
        <v>8</v>
      </c>
      <c r="AH73" s="13"/>
      <c r="AI73" s="13"/>
    </row>
    <row r="74" spans="1:35" hidden="1">
      <c r="A74" s="9">
        <v>42768</v>
      </c>
      <c r="B74" s="10" t="s">
        <v>46</v>
      </c>
      <c r="C74" s="11">
        <v>2</v>
      </c>
      <c r="D74" s="10" t="s">
        <v>65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>
        <v>8</v>
      </c>
      <c r="Q74" s="10"/>
      <c r="R74" s="10"/>
      <c r="S74" s="10"/>
      <c r="T74" s="10"/>
      <c r="U74" s="10">
        <v>5</v>
      </c>
      <c r="V74" s="9" t="str">
        <f t="shared" si="3"/>
        <v>Valencia42768</v>
      </c>
      <c r="W74" s="11" t="s">
        <v>38</v>
      </c>
      <c r="X74" s="11" t="s">
        <v>34</v>
      </c>
      <c r="Y74" s="10">
        <v>178</v>
      </c>
      <c r="Z7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4" s="10">
        <v>95</v>
      </c>
      <c r="AB7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4" s="10">
        <v>2</v>
      </c>
      <c r="AD74" s="10">
        <v>8</v>
      </c>
      <c r="AE74" s="10">
        <f t="shared" si="4"/>
        <v>13</v>
      </c>
      <c r="AF74" s="10">
        <f t="shared" si="5"/>
        <v>2</v>
      </c>
      <c r="AG74" s="15">
        <f>Tableau2[[#This Row],[Teams]]/Tableau2[[#This Row],[Fields]]</f>
        <v>6.5</v>
      </c>
      <c r="AH74" s="13"/>
      <c r="AI74" s="13"/>
    </row>
    <row r="75" spans="1:35" hidden="1">
      <c r="A75" s="9">
        <v>42768</v>
      </c>
      <c r="B75" s="10" t="s">
        <v>46</v>
      </c>
      <c r="C75" s="11">
        <v>2</v>
      </c>
      <c r="D75" s="10" t="s">
        <v>32</v>
      </c>
      <c r="E75" s="10"/>
      <c r="F75" s="10"/>
      <c r="G75" s="10"/>
      <c r="H75" s="10">
        <v>5</v>
      </c>
      <c r="I75" s="10"/>
      <c r="J75" s="10"/>
      <c r="K75" s="10"/>
      <c r="L75" s="10"/>
      <c r="M75" s="10"/>
      <c r="N75" s="10">
        <v>6</v>
      </c>
      <c r="O75" s="10"/>
      <c r="P75" s="10"/>
      <c r="Q75" s="10">
        <v>4</v>
      </c>
      <c r="R75" s="10"/>
      <c r="S75" s="10">
        <v>8</v>
      </c>
      <c r="T75" s="10"/>
      <c r="U75" s="10"/>
      <c r="V75" s="9" t="str">
        <f t="shared" si="3"/>
        <v>Fantasy42768</v>
      </c>
      <c r="W75" s="11" t="s">
        <v>33</v>
      </c>
      <c r="X75" s="11" t="s">
        <v>34</v>
      </c>
      <c r="Y75" s="10">
        <v>159</v>
      </c>
      <c r="Z7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5" s="10">
        <v>92</v>
      </c>
      <c r="AB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5" s="10">
        <v>1</v>
      </c>
      <c r="AD75" s="10">
        <v>8</v>
      </c>
      <c r="AE75" s="10">
        <f t="shared" si="4"/>
        <v>23</v>
      </c>
      <c r="AF75" s="10">
        <f t="shared" si="5"/>
        <v>4</v>
      </c>
      <c r="AG75" s="15">
        <f>Tableau2[[#This Row],[Teams]]/Tableau2[[#This Row],[Fields]]</f>
        <v>5.75</v>
      </c>
      <c r="AH75" s="13"/>
      <c r="AI75" s="13"/>
    </row>
    <row r="76" spans="1:35" hidden="1">
      <c r="A76" s="9">
        <v>42769</v>
      </c>
      <c r="B76" s="10" t="s">
        <v>48</v>
      </c>
      <c r="C76" s="11">
        <v>2</v>
      </c>
      <c r="D76" s="10" t="s">
        <v>63</v>
      </c>
      <c r="E76" s="10"/>
      <c r="F76" s="10"/>
      <c r="G76" s="10"/>
      <c r="H76" s="10"/>
      <c r="I76" s="10"/>
      <c r="J76" s="10"/>
      <c r="K76" s="10"/>
      <c r="L76" s="10"/>
      <c r="M76" s="10">
        <v>9</v>
      </c>
      <c r="N76" s="10"/>
      <c r="O76" s="10"/>
      <c r="P76" s="10"/>
      <c r="Q76" s="10"/>
      <c r="R76" s="10"/>
      <c r="S76" s="10"/>
      <c r="T76" s="10">
        <v>14</v>
      </c>
      <c r="U76" s="10"/>
      <c r="V76" s="9" t="str">
        <f t="shared" si="3"/>
        <v>Herald Sun42769</v>
      </c>
      <c r="W76" s="11" t="s">
        <v>38</v>
      </c>
      <c r="X76" s="11" t="s">
        <v>34</v>
      </c>
      <c r="Y76" s="10">
        <v>166</v>
      </c>
      <c r="Z7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6" s="10">
        <v>94</v>
      </c>
      <c r="AB7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6" s="10">
        <v>2</v>
      </c>
      <c r="AD76" s="10">
        <v>8</v>
      </c>
      <c r="AE76" s="10">
        <f t="shared" si="4"/>
        <v>23</v>
      </c>
      <c r="AF76" s="10">
        <f t="shared" si="5"/>
        <v>2</v>
      </c>
      <c r="AG76" s="15">
        <f>Tableau2[[#This Row],[Teams]]/Tableau2[[#This Row],[Fields]]</f>
        <v>11.5</v>
      </c>
      <c r="AH76" s="13"/>
      <c r="AI76" s="13"/>
    </row>
    <row r="77" spans="1:35" hidden="1">
      <c r="A77" s="9">
        <v>42769</v>
      </c>
      <c r="B77" s="10" t="s">
        <v>48</v>
      </c>
      <c r="C77" s="11">
        <v>2</v>
      </c>
      <c r="D77" s="10" t="s">
        <v>64</v>
      </c>
      <c r="E77" s="10"/>
      <c r="F77" s="10"/>
      <c r="G77" s="10">
        <v>10</v>
      </c>
      <c r="H77" s="10"/>
      <c r="I77" s="10"/>
      <c r="J77" s="10"/>
      <c r="K77" s="10"/>
      <c r="L77" s="10"/>
      <c r="M77" s="10"/>
      <c r="N77" s="10"/>
      <c r="O77" s="10"/>
      <c r="P77" s="10"/>
      <c r="Q77" s="10">
        <v>7</v>
      </c>
      <c r="R77" s="10"/>
      <c r="S77" s="10"/>
      <c r="T77" s="10"/>
      <c r="U77" s="10"/>
      <c r="V77" s="9" t="str">
        <f t="shared" si="3"/>
        <v>Besseges42769</v>
      </c>
      <c r="W77" s="11" t="s">
        <v>38</v>
      </c>
      <c r="X77" s="11" t="s">
        <v>34</v>
      </c>
      <c r="Y77" s="10">
        <v>148</v>
      </c>
      <c r="Z7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7" s="10">
        <v>86</v>
      </c>
      <c r="AB7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7" s="10">
        <v>2</v>
      </c>
      <c r="AD77" s="10">
        <v>8</v>
      </c>
      <c r="AE77" s="10">
        <f t="shared" si="4"/>
        <v>17</v>
      </c>
      <c r="AF77" s="10">
        <f t="shared" si="5"/>
        <v>2</v>
      </c>
      <c r="AG77" s="15">
        <f>Tableau2[[#This Row],[Teams]]/Tableau2[[#This Row],[Fields]]</f>
        <v>8.5</v>
      </c>
      <c r="AH77" s="13"/>
      <c r="AI77" s="13"/>
    </row>
    <row r="78" spans="1:35" hidden="1">
      <c r="A78" s="9">
        <v>42769</v>
      </c>
      <c r="B78" s="10" t="s">
        <v>48</v>
      </c>
      <c r="C78" s="11">
        <v>2</v>
      </c>
      <c r="D78" s="10" t="s">
        <v>62</v>
      </c>
      <c r="E78" s="10"/>
      <c r="F78" s="10"/>
      <c r="G78" s="10"/>
      <c r="H78" s="10"/>
      <c r="I78" s="10"/>
      <c r="J78" s="10"/>
      <c r="K78" s="10">
        <v>10</v>
      </c>
      <c r="L78" s="10"/>
      <c r="M78" s="10"/>
      <c r="N78" s="10"/>
      <c r="O78" s="10">
        <v>2</v>
      </c>
      <c r="P78" s="10"/>
      <c r="Q78" s="10"/>
      <c r="R78" s="10">
        <v>12</v>
      </c>
      <c r="S78" s="10"/>
      <c r="T78" s="10"/>
      <c r="U78" s="10"/>
      <c r="V78" s="9" t="str">
        <f t="shared" si="3"/>
        <v>Dubai Tour42769</v>
      </c>
      <c r="W78" s="11" t="s">
        <v>38</v>
      </c>
      <c r="X78" s="11" t="s">
        <v>34</v>
      </c>
      <c r="Y78" s="10">
        <v>172</v>
      </c>
      <c r="Z7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8" s="10">
        <v>93</v>
      </c>
      <c r="AB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8" s="10">
        <v>3</v>
      </c>
      <c r="AD78" s="10">
        <v>8</v>
      </c>
      <c r="AE78" s="10">
        <f t="shared" si="4"/>
        <v>24</v>
      </c>
      <c r="AF78" s="10">
        <f t="shared" si="5"/>
        <v>3</v>
      </c>
      <c r="AG78" s="15">
        <f>Tableau2[[#This Row],[Teams]]/Tableau2[[#This Row],[Fields]]</f>
        <v>8</v>
      </c>
      <c r="AH78" s="13"/>
      <c r="AI78" s="13"/>
    </row>
    <row r="79" spans="1:35" hidden="1">
      <c r="A79" s="9">
        <v>42769</v>
      </c>
      <c r="B79" s="10" t="s">
        <v>48</v>
      </c>
      <c r="C79" s="11">
        <v>2</v>
      </c>
      <c r="D79" s="10" t="s">
        <v>66</v>
      </c>
      <c r="E79" s="10"/>
      <c r="F79" s="10">
        <v>5</v>
      </c>
      <c r="G79" s="10"/>
      <c r="H79" s="10"/>
      <c r="I79" s="10"/>
      <c r="J79" s="10"/>
      <c r="K79" s="10"/>
      <c r="L79" s="10">
        <v>6</v>
      </c>
      <c r="M79" s="10"/>
      <c r="N79" s="10"/>
      <c r="O79" s="10"/>
      <c r="P79" s="10">
        <v>7</v>
      </c>
      <c r="Q79" s="10"/>
      <c r="R79" s="10"/>
      <c r="S79" s="10">
        <v>11</v>
      </c>
      <c r="T79" s="10"/>
      <c r="U79" s="10"/>
      <c r="V79" s="9" t="str">
        <f t="shared" si="3"/>
        <v>GP Sakia El Hamra42769</v>
      </c>
      <c r="W79" s="11" t="s">
        <v>33</v>
      </c>
      <c r="X79" s="11" t="s">
        <v>39</v>
      </c>
      <c r="Y79" s="10">
        <v>163</v>
      </c>
      <c r="Z7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9" s="10">
        <v>87</v>
      </c>
      <c r="AB7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9" s="10">
        <v>1</v>
      </c>
      <c r="AD79" s="10">
        <v>8</v>
      </c>
      <c r="AE79" s="10">
        <f t="shared" si="4"/>
        <v>29</v>
      </c>
      <c r="AF79" s="10">
        <f t="shared" si="5"/>
        <v>4</v>
      </c>
      <c r="AG79" s="15">
        <f>Tableau2[[#This Row],[Teams]]/Tableau2[[#This Row],[Fields]]</f>
        <v>7.25</v>
      </c>
      <c r="AH79" s="13"/>
      <c r="AI79" s="13"/>
    </row>
    <row r="80" spans="1:35" hidden="1">
      <c r="A80" s="9">
        <v>42769</v>
      </c>
      <c r="B80" s="10" t="s">
        <v>48</v>
      </c>
      <c r="C80" s="11">
        <v>2</v>
      </c>
      <c r="D80" s="10" t="s">
        <v>65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>
        <v>8</v>
      </c>
      <c r="Q80" s="10"/>
      <c r="R80" s="10"/>
      <c r="S80" s="10"/>
      <c r="T80" s="10"/>
      <c r="U80" s="10">
        <v>5</v>
      </c>
      <c r="V80" s="9" t="str">
        <f t="shared" si="3"/>
        <v>Valencia42769</v>
      </c>
      <c r="W80" s="11" t="s">
        <v>38</v>
      </c>
      <c r="X80" s="11" t="s">
        <v>39</v>
      </c>
      <c r="Y80" s="10">
        <v>163</v>
      </c>
      <c r="Z8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80" s="10">
        <v>86</v>
      </c>
      <c r="AB8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80" s="10">
        <v>2</v>
      </c>
      <c r="AD80" s="10">
        <v>8</v>
      </c>
      <c r="AE80" s="10">
        <f t="shared" si="4"/>
        <v>13</v>
      </c>
      <c r="AF80" s="10">
        <f t="shared" si="5"/>
        <v>2</v>
      </c>
      <c r="AG80" s="15">
        <f>Tableau2[[#This Row],[Teams]]/Tableau2[[#This Row],[Fields]]</f>
        <v>6.5</v>
      </c>
      <c r="AH80" s="13"/>
      <c r="AI80" s="13"/>
    </row>
    <row r="81" spans="1:35" hidden="1">
      <c r="A81" s="9">
        <v>42770</v>
      </c>
      <c r="B81" s="10" t="s">
        <v>49</v>
      </c>
      <c r="C81" s="11">
        <v>2</v>
      </c>
      <c r="D81" s="10" t="s">
        <v>63</v>
      </c>
      <c r="E81" s="10"/>
      <c r="F81" s="10"/>
      <c r="G81" s="10"/>
      <c r="H81" s="10"/>
      <c r="I81" s="10"/>
      <c r="J81" s="10"/>
      <c r="K81" s="10"/>
      <c r="L81" s="10"/>
      <c r="M81" s="10">
        <v>9</v>
      </c>
      <c r="N81" s="10"/>
      <c r="O81" s="10"/>
      <c r="P81" s="10"/>
      <c r="Q81" s="10"/>
      <c r="R81" s="10"/>
      <c r="S81" s="10"/>
      <c r="T81" s="10">
        <v>14</v>
      </c>
      <c r="U81" s="10"/>
      <c r="V81" s="9" t="str">
        <f t="shared" si="3"/>
        <v>Herald Sun42770</v>
      </c>
      <c r="W81" s="11" t="s">
        <v>38</v>
      </c>
      <c r="X81" s="11" t="s">
        <v>39</v>
      </c>
      <c r="Y81" s="10">
        <v>166</v>
      </c>
      <c r="Z8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81" s="10">
        <v>87</v>
      </c>
      <c r="AB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81" s="10">
        <v>2</v>
      </c>
      <c r="AD81" s="10">
        <v>8</v>
      </c>
      <c r="AE81" s="10">
        <f t="shared" si="4"/>
        <v>23</v>
      </c>
      <c r="AF81" s="10">
        <f t="shared" si="5"/>
        <v>2</v>
      </c>
      <c r="AG81" s="15">
        <f>Tableau2[[#This Row],[Teams]]/Tableau2[[#This Row],[Fields]]</f>
        <v>11.5</v>
      </c>
      <c r="AH81" s="13"/>
      <c r="AI81" s="13"/>
    </row>
    <row r="82" spans="1:35" hidden="1">
      <c r="A82" s="9">
        <v>42770</v>
      </c>
      <c r="B82" s="10" t="s">
        <v>49</v>
      </c>
      <c r="C82" s="11">
        <v>2</v>
      </c>
      <c r="D82" s="10" t="s">
        <v>64</v>
      </c>
      <c r="E82" s="10"/>
      <c r="F82" s="10"/>
      <c r="G82" s="10">
        <v>10</v>
      </c>
      <c r="H82" s="10"/>
      <c r="I82" s="10"/>
      <c r="J82" s="10"/>
      <c r="K82" s="10"/>
      <c r="L82" s="10"/>
      <c r="M82" s="10"/>
      <c r="N82" s="10"/>
      <c r="O82" s="10"/>
      <c r="P82" s="10"/>
      <c r="Q82" s="10">
        <v>7</v>
      </c>
      <c r="R82" s="10"/>
      <c r="S82" s="10"/>
      <c r="T82" s="10"/>
      <c r="U82" s="10"/>
      <c r="V82" s="9" t="str">
        <f t="shared" si="3"/>
        <v>Besseges42770</v>
      </c>
      <c r="W82" s="11" t="s">
        <v>38</v>
      </c>
      <c r="X82" s="11" t="s">
        <v>39</v>
      </c>
      <c r="Y82" s="10">
        <v>152</v>
      </c>
      <c r="Z8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82" s="10">
        <v>83</v>
      </c>
      <c r="AB8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82" s="10">
        <v>2</v>
      </c>
      <c r="AD82" s="10">
        <v>8</v>
      </c>
      <c r="AE82" s="10">
        <f t="shared" si="4"/>
        <v>17</v>
      </c>
      <c r="AF82" s="10">
        <f t="shared" si="5"/>
        <v>2</v>
      </c>
      <c r="AG82" s="15">
        <f>Tableau2[[#This Row],[Teams]]/Tableau2[[#This Row],[Fields]]</f>
        <v>8.5</v>
      </c>
      <c r="AH82" s="13"/>
      <c r="AI82" s="13"/>
    </row>
    <row r="83" spans="1:35" hidden="1">
      <c r="A83" s="9">
        <v>42770</v>
      </c>
      <c r="B83" s="10" t="s">
        <v>49</v>
      </c>
      <c r="C83" s="11">
        <v>2</v>
      </c>
      <c r="D83" s="10" t="s">
        <v>62</v>
      </c>
      <c r="E83" s="10"/>
      <c r="F83" s="10"/>
      <c r="G83" s="10"/>
      <c r="H83" s="10"/>
      <c r="I83" s="10"/>
      <c r="J83" s="10"/>
      <c r="K83" s="10">
        <v>10</v>
      </c>
      <c r="L83" s="10"/>
      <c r="M83" s="10"/>
      <c r="N83" s="10"/>
      <c r="O83" s="10">
        <v>2</v>
      </c>
      <c r="P83" s="10"/>
      <c r="Q83" s="10"/>
      <c r="R83" s="10">
        <v>12</v>
      </c>
      <c r="S83" s="10"/>
      <c r="T83" s="10"/>
      <c r="U83" s="10"/>
      <c r="V83" s="9" t="str">
        <f t="shared" si="3"/>
        <v>Dubai Tour42770</v>
      </c>
      <c r="W83" s="11" t="s">
        <v>38</v>
      </c>
      <c r="X83" s="11" t="s">
        <v>39</v>
      </c>
      <c r="Y83" s="10">
        <v>124</v>
      </c>
      <c r="Z83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83" s="10">
        <v>67</v>
      </c>
      <c r="AB8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83" s="10">
        <v>3</v>
      </c>
      <c r="AD83" s="10">
        <v>8</v>
      </c>
      <c r="AE83" s="10">
        <f t="shared" si="4"/>
        <v>24</v>
      </c>
      <c r="AF83" s="10">
        <f t="shared" si="5"/>
        <v>3</v>
      </c>
      <c r="AG83" s="15">
        <f>Tableau2[[#This Row],[Teams]]/Tableau2[[#This Row],[Fields]]</f>
        <v>8</v>
      </c>
      <c r="AH83" s="13"/>
      <c r="AI83" s="13"/>
    </row>
    <row r="84" spans="1:35" hidden="1">
      <c r="A84" s="9">
        <v>42770</v>
      </c>
      <c r="B84" s="10" t="s">
        <v>49</v>
      </c>
      <c r="C84" s="11">
        <v>2</v>
      </c>
      <c r="D84" s="10" t="s">
        <v>67</v>
      </c>
      <c r="E84" s="10"/>
      <c r="F84" s="10"/>
      <c r="G84" s="10">
        <v>9</v>
      </c>
      <c r="H84" s="10"/>
      <c r="I84" s="10"/>
      <c r="J84" s="10"/>
      <c r="K84" s="10"/>
      <c r="L84" s="10"/>
      <c r="M84" s="10">
        <v>8</v>
      </c>
      <c r="N84" s="10"/>
      <c r="O84" s="10"/>
      <c r="P84" s="10"/>
      <c r="Q84" s="10">
        <v>6</v>
      </c>
      <c r="R84" s="10"/>
      <c r="S84" s="10">
        <v>3</v>
      </c>
      <c r="T84" s="10"/>
      <c r="U84" s="10"/>
      <c r="V84" s="9" t="str">
        <f t="shared" si="3"/>
        <v>GP Oued Eddahab42770</v>
      </c>
      <c r="W84" s="11" t="s">
        <v>33</v>
      </c>
      <c r="X84" s="11" t="s">
        <v>39</v>
      </c>
      <c r="Y84" s="10">
        <v>137</v>
      </c>
      <c r="Z8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84" s="10">
        <v>73</v>
      </c>
      <c r="AB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84" s="10">
        <v>1</v>
      </c>
      <c r="AD84" s="10">
        <v>7</v>
      </c>
      <c r="AE84" s="10">
        <f t="shared" si="4"/>
        <v>26</v>
      </c>
      <c r="AF84" s="10">
        <f t="shared" si="5"/>
        <v>4</v>
      </c>
      <c r="AG84" s="15">
        <f>Tableau2[[#This Row],[Teams]]/Tableau2[[#This Row],[Fields]]</f>
        <v>6.5</v>
      </c>
      <c r="AH84" s="13"/>
      <c r="AI84" s="13"/>
    </row>
    <row r="85" spans="1:35" hidden="1">
      <c r="A85" s="9">
        <v>42770</v>
      </c>
      <c r="B85" s="10" t="s">
        <v>49</v>
      </c>
      <c r="C85" s="11">
        <v>2</v>
      </c>
      <c r="D85" s="10" t="s">
        <v>65</v>
      </c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>
        <v>8</v>
      </c>
      <c r="Q85" s="10"/>
      <c r="R85" s="10"/>
      <c r="S85" s="10"/>
      <c r="T85" s="10"/>
      <c r="U85" s="10">
        <v>5</v>
      </c>
      <c r="V85" s="9" t="str">
        <f t="shared" si="3"/>
        <v>Valencia42770</v>
      </c>
      <c r="W85" s="11" t="s">
        <v>38</v>
      </c>
      <c r="X85" s="11" t="s">
        <v>34</v>
      </c>
      <c r="Y85" s="10">
        <v>181</v>
      </c>
      <c r="Z8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85" s="10">
        <v>97</v>
      </c>
      <c r="AB8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85" s="10">
        <v>2</v>
      </c>
      <c r="AD85" s="10">
        <v>8</v>
      </c>
      <c r="AE85" s="10">
        <f t="shared" si="4"/>
        <v>13</v>
      </c>
      <c r="AF85" s="10">
        <f t="shared" si="5"/>
        <v>2</v>
      </c>
      <c r="AG85" s="15">
        <f>Tableau2[[#This Row],[Teams]]/Tableau2[[#This Row],[Fields]]</f>
        <v>6.5</v>
      </c>
      <c r="AH85" s="13"/>
      <c r="AI85" s="13"/>
    </row>
    <row r="86" spans="1:35" hidden="1">
      <c r="A86" s="9">
        <v>42771</v>
      </c>
      <c r="B86" s="10" t="s">
        <v>50</v>
      </c>
      <c r="C86" s="11">
        <v>2</v>
      </c>
      <c r="D86" s="10" t="s">
        <v>63</v>
      </c>
      <c r="E86" s="10"/>
      <c r="F86" s="10"/>
      <c r="G86" s="10"/>
      <c r="H86" s="10"/>
      <c r="I86" s="10"/>
      <c r="J86" s="10"/>
      <c r="K86" s="10"/>
      <c r="L86" s="10"/>
      <c r="M86" s="10">
        <v>9</v>
      </c>
      <c r="N86" s="10"/>
      <c r="O86" s="10"/>
      <c r="P86" s="10"/>
      <c r="Q86" s="10"/>
      <c r="R86" s="10"/>
      <c r="S86" s="10"/>
      <c r="T86" s="10">
        <v>14</v>
      </c>
      <c r="U86" s="10"/>
      <c r="V86" s="9" t="str">
        <f t="shared" si="3"/>
        <v>Herald Sun42771</v>
      </c>
      <c r="W86" s="11" t="s">
        <v>38</v>
      </c>
      <c r="X86" s="11" t="s">
        <v>34</v>
      </c>
      <c r="Y86" s="10">
        <v>120</v>
      </c>
      <c r="Z86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86" s="10">
        <v>74</v>
      </c>
      <c r="AB8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86" s="10">
        <v>2</v>
      </c>
      <c r="AD86" s="10">
        <v>8</v>
      </c>
      <c r="AE86" s="10">
        <f t="shared" si="4"/>
        <v>23</v>
      </c>
      <c r="AF86" s="10">
        <f t="shared" si="5"/>
        <v>2</v>
      </c>
      <c r="AG86" s="15">
        <f>Tableau2[[#This Row],[Teams]]/Tableau2[[#This Row],[Fields]]</f>
        <v>11.5</v>
      </c>
      <c r="AH86" s="13"/>
      <c r="AI86" s="13"/>
    </row>
    <row r="87" spans="1:35" hidden="1">
      <c r="A87" s="9">
        <v>42771</v>
      </c>
      <c r="B87" s="10" t="s">
        <v>50</v>
      </c>
      <c r="C87" s="11">
        <v>2</v>
      </c>
      <c r="D87" s="10" t="s">
        <v>68</v>
      </c>
      <c r="E87" s="10"/>
      <c r="F87" s="10"/>
      <c r="G87" s="10"/>
      <c r="H87" s="10">
        <v>7</v>
      </c>
      <c r="I87" s="10"/>
      <c r="J87" s="10"/>
      <c r="K87" s="10"/>
      <c r="L87" s="10">
        <v>6</v>
      </c>
      <c r="M87" s="10"/>
      <c r="N87" s="10"/>
      <c r="O87" s="10"/>
      <c r="P87" s="10">
        <v>13</v>
      </c>
      <c r="Q87" s="10"/>
      <c r="R87" s="10"/>
      <c r="S87" s="10">
        <v>16</v>
      </c>
      <c r="T87" s="10"/>
      <c r="U87" s="10"/>
      <c r="V87" s="9" t="str">
        <f t="shared" si="3"/>
        <v>GP Costa degli Etruschi42771</v>
      </c>
      <c r="W87" s="11" t="s">
        <v>33</v>
      </c>
      <c r="X87" s="11" t="s">
        <v>34</v>
      </c>
      <c r="Y87" s="10">
        <v>192</v>
      </c>
      <c r="Z8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87" s="10">
        <v>102</v>
      </c>
      <c r="AB8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87" s="10">
        <v>2</v>
      </c>
      <c r="AD87" s="10">
        <v>8</v>
      </c>
      <c r="AE87" s="10">
        <f t="shared" si="4"/>
        <v>42</v>
      </c>
      <c r="AF87" s="10">
        <f t="shared" si="5"/>
        <v>4</v>
      </c>
      <c r="AG87" s="15">
        <f>Tableau2[[#This Row],[Teams]]/Tableau2[[#This Row],[Fields]]</f>
        <v>10.5</v>
      </c>
      <c r="AH87" s="13"/>
      <c r="AI87" s="13"/>
    </row>
    <row r="88" spans="1:35" hidden="1">
      <c r="A88" s="9">
        <v>42771</v>
      </c>
      <c r="B88" s="10" t="s">
        <v>50</v>
      </c>
      <c r="C88" s="11">
        <v>2</v>
      </c>
      <c r="D88" s="10" t="s">
        <v>64</v>
      </c>
      <c r="E88" s="10"/>
      <c r="F88" s="10"/>
      <c r="G88" s="10">
        <v>10</v>
      </c>
      <c r="H88" s="10"/>
      <c r="I88" s="10"/>
      <c r="J88" s="10"/>
      <c r="K88" s="10"/>
      <c r="L88" s="10"/>
      <c r="M88" s="10"/>
      <c r="N88" s="10"/>
      <c r="O88" s="10"/>
      <c r="P88" s="10"/>
      <c r="Q88" s="10">
        <v>7</v>
      </c>
      <c r="R88" s="10"/>
      <c r="S88" s="10"/>
      <c r="T88" s="10"/>
      <c r="U88" s="10"/>
      <c r="V88" s="9" t="str">
        <f t="shared" si="3"/>
        <v>Besseges42771</v>
      </c>
      <c r="W88" s="11" t="s">
        <v>38</v>
      </c>
      <c r="X88" s="11" t="s">
        <v>45</v>
      </c>
      <c r="Y88" s="10">
        <v>12</v>
      </c>
      <c r="Z8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88" s="10">
        <v>11</v>
      </c>
      <c r="AB8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88" s="10">
        <v>2</v>
      </c>
      <c r="AD88" s="10">
        <v>8</v>
      </c>
      <c r="AE88" s="10">
        <f t="shared" si="4"/>
        <v>17</v>
      </c>
      <c r="AF88" s="10">
        <f t="shared" si="5"/>
        <v>2</v>
      </c>
      <c r="AG88" s="15">
        <f>Tableau2[[#This Row],[Teams]]/Tableau2[[#This Row],[Fields]]</f>
        <v>8.5</v>
      </c>
      <c r="AH88" s="13"/>
      <c r="AI88" s="13"/>
    </row>
    <row r="89" spans="1:35" hidden="1">
      <c r="A89" s="9">
        <v>42771</v>
      </c>
      <c r="B89" s="10" t="s">
        <v>50</v>
      </c>
      <c r="C89" s="11">
        <v>2</v>
      </c>
      <c r="D89" s="10" t="s">
        <v>65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>
        <v>8</v>
      </c>
      <c r="Q89" s="10"/>
      <c r="R89" s="10"/>
      <c r="S89" s="10"/>
      <c r="T89" s="10"/>
      <c r="U89" s="10">
        <v>5</v>
      </c>
      <c r="V89" s="9" t="str">
        <f t="shared" si="3"/>
        <v>Valencia42771</v>
      </c>
      <c r="W89" s="11" t="s">
        <v>38</v>
      </c>
      <c r="X89" s="11" t="s">
        <v>39</v>
      </c>
      <c r="Y89" s="10">
        <v>130</v>
      </c>
      <c r="Z8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89" s="10">
        <v>72</v>
      </c>
      <c r="AB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89" s="10">
        <v>2</v>
      </c>
      <c r="AD89" s="10">
        <v>8</v>
      </c>
      <c r="AE89" s="10">
        <f t="shared" si="4"/>
        <v>13</v>
      </c>
      <c r="AF89" s="10">
        <f t="shared" si="5"/>
        <v>2</v>
      </c>
      <c r="AG89" s="15">
        <f>Tableau2[[#This Row],[Teams]]/Tableau2[[#This Row],[Fields]]</f>
        <v>6.5</v>
      </c>
      <c r="AH89" s="13"/>
      <c r="AI89" s="13"/>
    </row>
    <row r="90" spans="1:35" hidden="1">
      <c r="A90" s="9">
        <v>42772</v>
      </c>
      <c r="B90" s="10" t="s">
        <v>36</v>
      </c>
      <c r="C90" s="11">
        <v>2</v>
      </c>
      <c r="D90" s="10" t="s">
        <v>69</v>
      </c>
      <c r="E90" s="10"/>
      <c r="F90" s="10"/>
      <c r="G90" s="10">
        <v>11</v>
      </c>
      <c r="H90" s="10"/>
      <c r="I90" s="10"/>
      <c r="J90" s="10"/>
      <c r="K90" s="10"/>
      <c r="L90" s="10">
        <v>18</v>
      </c>
      <c r="M90" s="10"/>
      <c r="N90" s="10"/>
      <c r="O90" s="10">
        <v>18</v>
      </c>
      <c r="P90" s="10"/>
      <c r="Q90" s="10"/>
      <c r="R90" s="10">
        <v>14</v>
      </c>
      <c r="S90" s="10"/>
      <c r="T90" s="10">
        <v>13</v>
      </c>
      <c r="U90" s="10"/>
      <c r="V90" s="9" t="str">
        <f t="shared" si="3"/>
        <v>GP Al Massira42772</v>
      </c>
      <c r="W90" s="11" t="s">
        <v>33</v>
      </c>
      <c r="X90" s="11" t="s">
        <v>34</v>
      </c>
      <c r="Y90" s="10">
        <v>120</v>
      </c>
      <c r="Z9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90" s="10">
        <v>65</v>
      </c>
      <c r="AB9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90" s="10">
        <v>1</v>
      </c>
      <c r="AD90" s="10">
        <v>8</v>
      </c>
      <c r="AE90" s="10">
        <f t="shared" si="4"/>
        <v>74</v>
      </c>
      <c r="AF90" s="10">
        <f t="shared" si="5"/>
        <v>5</v>
      </c>
      <c r="AG90" s="15">
        <f>Tableau2[[#This Row],[Teams]]/Tableau2[[#This Row],[Fields]]</f>
        <v>14.8</v>
      </c>
      <c r="AH90" s="13"/>
      <c r="AI90" s="13"/>
    </row>
    <row r="91" spans="1:35" hidden="1">
      <c r="A91" s="9">
        <v>42773</v>
      </c>
      <c r="B91" s="10" t="s">
        <v>42</v>
      </c>
      <c r="C91" s="11">
        <v>2</v>
      </c>
      <c r="D91" s="10" t="s">
        <v>70</v>
      </c>
      <c r="E91" s="10"/>
      <c r="F91" s="10">
        <v>11</v>
      </c>
      <c r="G91" s="10"/>
      <c r="H91" s="10"/>
      <c r="I91" s="10"/>
      <c r="J91" s="10"/>
      <c r="K91" s="10"/>
      <c r="L91" s="10">
        <v>8</v>
      </c>
      <c r="M91" s="10"/>
      <c r="N91" s="10"/>
      <c r="O91" s="10">
        <v>12</v>
      </c>
      <c r="P91" s="10"/>
      <c r="Q91" s="10"/>
      <c r="R91" s="10"/>
      <c r="S91" s="10">
        <v>17</v>
      </c>
      <c r="T91" s="10"/>
      <c r="U91" s="10"/>
      <c r="V91" s="9" t="str">
        <f t="shared" si="3"/>
        <v>Filipinas42773</v>
      </c>
      <c r="W91" s="11" t="s">
        <v>38</v>
      </c>
      <c r="X91" s="11" t="s">
        <v>39</v>
      </c>
      <c r="Y91" s="10">
        <v>174</v>
      </c>
      <c r="Z9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91" s="10">
        <v>99</v>
      </c>
      <c r="AB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91" s="10">
        <v>1</v>
      </c>
      <c r="AD91" s="10">
        <v>8</v>
      </c>
      <c r="AE91" s="10">
        <f t="shared" si="4"/>
        <v>48</v>
      </c>
      <c r="AF91" s="10">
        <f t="shared" si="5"/>
        <v>4</v>
      </c>
      <c r="AG91" s="15">
        <f>Tableau2[[#This Row],[Teams]]/Tableau2[[#This Row],[Fields]]</f>
        <v>12</v>
      </c>
      <c r="AH91" s="13"/>
      <c r="AI91" s="13"/>
    </row>
    <row r="92" spans="1:35" hidden="1">
      <c r="A92" s="9">
        <v>42773</v>
      </c>
      <c r="B92" s="10" t="s">
        <v>42</v>
      </c>
      <c r="C92" s="11">
        <v>2</v>
      </c>
      <c r="D92" s="10" t="s">
        <v>32</v>
      </c>
      <c r="E92" s="10"/>
      <c r="F92" s="10"/>
      <c r="G92" s="10">
        <v>9</v>
      </c>
      <c r="H92" s="10"/>
      <c r="I92" s="10"/>
      <c r="J92" s="10"/>
      <c r="K92" s="10"/>
      <c r="L92" s="10">
        <v>9</v>
      </c>
      <c r="M92" s="10"/>
      <c r="N92" s="10"/>
      <c r="O92" s="10"/>
      <c r="P92" s="10">
        <v>12</v>
      </c>
      <c r="Q92" s="10"/>
      <c r="R92" s="10"/>
      <c r="S92" s="10">
        <v>16</v>
      </c>
      <c r="T92" s="10"/>
      <c r="U92" s="10"/>
      <c r="V92" s="9" t="str">
        <f t="shared" si="3"/>
        <v>Fantasy42773</v>
      </c>
      <c r="W92" s="11" t="s">
        <v>33</v>
      </c>
      <c r="X92" s="11" t="s">
        <v>34</v>
      </c>
      <c r="Y92" s="10">
        <v>166</v>
      </c>
      <c r="Z9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92" s="10">
        <v>88</v>
      </c>
      <c r="AB9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92" s="10">
        <v>1</v>
      </c>
      <c r="AD92" s="10">
        <v>8</v>
      </c>
      <c r="AE92" s="10">
        <f t="shared" si="4"/>
        <v>46</v>
      </c>
      <c r="AF92" s="10">
        <f t="shared" si="5"/>
        <v>4</v>
      </c>
      <c r="AG92" s="15">
        <f>Tableau2[[#This Row],[Teams]]/Tableau2[[#This Row],[Fields]]</f>
        <v>11.5</v>
      </c>
      <c r="AH92" s="13"/>
      <c r="AI92" s="13"/>
    </row>
    <row r="93" spans="1:35" hidden="1">
      <c r="A93" s="9">
        <v>42774</v>
      </c>
      <c r="B93" s="10" t="s">
        <v>44</v>
      </c>
      <c r="C93" s="11">
        <v>2</v>
      </c>
      <c r="D93" s="10" t="s">
        <v>70</v>
      </c>
      <c r="E93" s="10"/>
      <c r="F93" s="10">
        <v>11</v>
      </c>
      <c r="G93" s="10"/>
      <c r="H93" s="10"/>
      <c r="I93" s="10"/>
      <c r="J93" s="10"/>
      <c r="K93" s="10"/>
      <c r="L93" s="10">
        <v>8</v>
      </c>
      <c r="M93" s="10"/>
      <c r="N93" s="10"/>
      <c r="O93" s="10">
        <v>12</v>
      </c>
      <c r="P93" s="10"/>
      <c r="Q93" s="10"/>
      <c r="R93" s="10"/>
      <c r="S93" s="10">
        <v>17</v>
      </c>
      <c r="T93" s="10"/>
      <c r="U93" s="10"/>
      <c r="V93" s="9" t="str">
        <f t="shared" si="3"/>
        <v>Filipinas42774</v>
      </c>
      <c r="W93" s="11" t="s">
        <v>38</v>
      </c>
      <c r="X93" s="11" t="s">
        <v>39</v>
      </c>
      <c r="Y93" s="10">
        <v>183</v>
      </c>
      <c r="Z9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93" s="10">
        <v>101</v>
      </c>
      <c r="AB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93" s="10">
        <v>1</v>
      </c>
      <c r="AD93" s="10">
        <v>8</v>
      </c>
      <c r="AE93" s="10">
        <f t="shared" si="4"/>
        <v>48</v>
      </c>
      <c r="AF93" s="10">
        <f t="shared" si="5"/>
        <v>4</v>
      </c>
      <c r="AG93" s="15">
        <f>Tableau2[[#This Row],[Teams]]/Tableau2[[#This Row],[Fields]]</f>
        <v>12</v>
      </c>
      <c r="AH93" s="13"/>
      <c r="AI93" s="13"/>
    </row>
    <row r="94" spans="1:35" hidden="1">
      <c r="A94" s="9">
        <v>42774</v>
      </c>
      <c r="B94" s="10" t="s">
        <v>44</v>
      </c>
      <c r="C94" s="11">
        <v>2</v>
      </c>
      <c r="D94" s="10" t="s">
        <v>32</v>
      </c>
      <c r="E94" s="10"/>
      <c r="F94" s="10"/>
      <c r="G94" s="10"/>
      <c r="H94" s="10">
        <v>13</v>
      </c>
      <c r="I94" s="10"/>
      <c r="J94" s="10"/>
      <c r="K94" s="10"/>
      <c r="L94" s="10"/>
      <c r="M94" s="10">
        <v>13</v>
      </c>
      <c r="N94" s="10"/>
      <c r="O94" s="10"/>
      <c r="P94" s="10"/>
      <c r="Q94" s="10">
        <v>12</v>
      </c>
      <c r="R94" s="10"/>
      <c r="S94" s="10"/>
      <c r="T94" s="10">
        <v>4</v>
      </c>
      <c r="U94" s="10"/>
      <c r="V94" s="9" t="str">
        <f t="shared" si="3"/>
        <v>Fantasy42774</v>
      </c>
      <c r="W94" s="11" t="s">
        <v>33</v>
      </c>
      <c r="X94" s="11" t="s">
        <v>39</v>
      </c>
      <c r="Y94" s="10">
        <v>155</v>
      </c>
      <c r="Z9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94" s="10">
        <v>90</v>
      </c>
      <c r="AB9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94" s="10">
        <v>1</v>
      </c>
      <c r="AD94" s="10">
        <v>8</v>
      </c>
      <c r="AE94" s="10">
        <f t="shared" si="4"/>
        <v>42</v>
      </c>
      <c r="AF94" s="10">
        <f t="shared" si="5"/>
        <v>4</v>
      </c>
      <c r="AG94" s="15">
        <f>Tableau2[[#This Row],[Teams]]/Tableau2[[#This Row],[Fields]]</f>
        <v>10.5</v>
      </c>
      <c r="AH94" s="13"/>
      <c r="AI94" s="13"/>
    </row>
    <row r="95" spans="1:35" hidden="1">
      <c r="A95" s="9">
        <v>42775</v>
      </c>
      <c r="B95" s="10" t="s">
        <v>46</v>
      </c>
      <c r="C95" s="11">
        <v>2</v>
      </c>
      <c r="D95" s="10" t="s">
        <v>70</v>
      </c>
      <c r="E95" s="10"/>
      <c r="F95" s="10">
        <v>11</v>
      </c>
      <c r="G95" s="10"/>
      <c r="H95" s="10"/>
      <c r="I95" s="10"/>
      <c r="J95" s="10"/>
      <c r="K95" s="10"/>
      <c r="L95" s="10">
        <v>8</v>
      </c>
      <c r="M95" s="10"/>
      <c r="N95" s="10"/>
      <c r="O95" s="10">
        <v>12</v>
      </c>
      <c r="P95" s="10"/>
      <c r="Q95" s="10"/>
      <c r="R95" s="10"/>
      <c r="S95" s="10">
        <v>17</v>
      </c>
      <c r="T95" s="10"/>
      <c r="U95" s="10"/>
      <c r="V95" s="9" t="str">
        <f t="shared" si="3"/>
        <v>Filipinas42775</v>
      </c>
      <c r="W95" s="11" t="s">
        <v>38</v>
      </c>
      <c r="X95" s="11" t="s">
        <v>39</v>
      </c>
      <c r="Y95" s="10">
        <v>201</v>
      </c>
      <c r="Z9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95" s="10">
        <v>110</v>
      </c>
      <c r="AB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95" s="10">
        <v>1</v>
      </c>
      <c r="AD95" s="10">
        <v>8</v>
      </c>
      <c r="AE95" s="10">
        <f t="shared" si="4"/>
        <v>48</v>
      </c>
      <c r="AF95" s="10">
        <f t="shared" si="5"/>
        <v>4</v>
      </c>
      <c r="AG95" s="15">
        <f>Tableau2[[#This Row],[Teams]]/Tableau2[[#This Row],[Fields]]</f>
        <v>12</v>
      </c>
      <c r="AH95" s="13"/>
      <c r="AI95" s="13"/>
    </row>
    <row r="96" spans="1:35" hidden="1">
      <c r="A96" s="9">
        <v>42775</v>
      </c>
      <c r="B96" s="10" t="s">
        <v>46</v>
      </c>
      <c r="C96" s="11">
        <v>2</v>
      </c>
      <c r="D96" s="10" t="s">
        <v>32</v>
      </c>
      <c r="E96" s="10"/>
      <c r="F96" s="10"/>
      <c r="G96" s="10">
        <v>10</v>
      </c>
      <c r="H96" s="10"/>
      <c r="I96" s="10"/>
      <c r="J96" s="10"/>
      <c r="K96" s="10">
        <v>13</v>
      </c>
      <c r="L96" s="10"/>
      <c r="M96" s="10"/>
      <c r="N96" s="10"/>
      <c r="O96" s="10"/>
      <c r="P96" s="10"/>
      <c r="Q96" s="10">
        <v>11</v>
      </c>
      <c r="R96" s="10"/>
      <c r="S96" s="10"/>
      <c r="T96" s="10">
        <v>10</v>
      </c>
      <c r="U96" s="10"/>
      <c r="V96" s="9" t="str">
        <f t="shared" si="3"/>
        <v>Fantasy42775</v>
      </c>
      <c r="W96" s="11" t="s">
        <v>33</v>
      </c>
      <c r="X96" s="11" t="s">
        <v>39</v>
      </c>
      <c r="Y96" s="10">
        <v>156</v>
      </c>
      <c r="Z9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96" s="10">
        <v>86</v>
      </c>
      <c r="AB9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96" s="10">
        <v>1</v>
      </c>
      <c r="AD96" s="10">
        <v>8</v>
      </c>
      <c r="AE96" s="10">
        <f t="shared" si="4"/>
        <v>44</v>
      </c>
      <c r="AF96" s="10">
        <f t="shared" si="5"/>
        <v>4</v>
      </c>
      <c r="AG96" s="15">
        <f>Tableau2[[#This Row],[Teams]]/Tableau2[[#This Row],[Fields]]</f>
        <v>11</v>
      </c>
      <c r="AH96" s="13"/>
      <c r="AI96" s="13"/>
    </row>
    <row r="97" spans="1:35" hidden="1">
      <c r="A97" s="9">
        <v>42776</v>
      </c>
      <c r="B97" s="10" t="s">
        <v>48</v>
      </c>
      <c r="C97" s="11">
        <v>2</v>
      </c>
      <c r="D97" s="10" t="s">
        <v>70</v>
      </c>
      <c r="E97" s="10"/>
      <c r="F97" s="10">
        <v>11</v>
      </c>
      <c r="G97" s="10"/>
      <c r="H97" s="10"/>
      <c r="I97" s="10"/>
      <c r="J97" s="10"/>
      <c r="K97" s="10"/>
      <c r="L97" s="10">
        <v>8</v>
      </c>
      <c r="M97" s="10"/>
      <c r="N97" s="10"/>
      <c r="O97" s="10">
        <v>12</v>
      </c>
      <c r="P97" s="10"/>
      <c r="Q97" s="10"/>
      <c r="R97" s="10"/>
      <c r="S97" s="10">
        <v>17</v>
      </c>
      <c r="T97" s="10"/>
      <c r="U97" s="10"/>
      <c r="V97" s="9" t="str">
        <f t="shared" si="3"/>
        <v>Filipinas42776</v>
      </c>
      <c r="W97" s="11" t="s">
        <v>38</v>
      </c>
      <c r="X97" s="11" t="s">
        <v>39</v>
      </c>
      <c r="Y97" s="10">
        <v>210</v>
      </c>
      <c r="Z9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97" s="10">
        <v>120</v>
      </c>
      <c r="AB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97" s="10">
        <v>1</v>
      </c>
      <c r="AD97" s="10">
        <v>8</v>
      </c>
      <c r="AE97" s="10">
        <f t="shared" si="4"/>
        <v>48</v>
      </c>
      <c r="AF97" s="10">
        <f t="shared" si="5"/>
        <v>4</v>
      </c>
      <c r="AG97" s="15">
        <f>Tableau2[[#This Row],[Teams]]/Tableau2[[#This Row],[Fields]]</f>
        <v>12</v>
      </c>
      <c r="AH97" s="13"/>
      <c r="AI97" s="13"/>
    </row>
    <row r="98" spans="1:35" hidden="1">
      <c r="A98" s="9">
        <v>42776</v>
      </c>
      <c r="B98" s="10" t="s">
        <v>48</v>
      </c>
      <c r="C98" s="11">
        <v>2</v>
      </c>
      <c r="D98" s="10" t="s">
        <v>71</v>
      </c>
      <c r="E98" s="10"/>
      <c r="F98" s="10"/>
      <c r="G98" s="10">
        <v>8</v>
      </c>
      <c r="H98" s="10"/>
      <c r="I98" s="10"/>
      <c r="J98" s="10"/>
      <c r="K98" s="10"/>
      <c r="L98" s="10">
        <v>10</v>
      </c>
      <c r="M98" s="10"/>
      <c r="N98" s="10"/>
      <c r="O98" s="10">
        <v>5</v>
      </c>
      <c r="P98" s="10"/>
      <c r="Q98" s="10">
        <v>8</v>
      </c>
      <c r="R98" s="10"/>
      <c r="S98" s="10"/>
      <c r="T98" s="10">
        <v>8</v>
      </c>
      <c r="U98" s="10"/>
      <c r="V98" s="9" t="str">
        <f t="shared" si="3"/>
        <v>Classica de Almeria42776</v>
      </c>
      <c r="W98" s="11" t="s">
        <v>33</v>
      </c>
      <c r="X98" s="11" t="s">
        <v>39</v>
      </c>
      <c r="Y98" s="10">
        <v>191</v>
      </c>
      <c r="Z9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98" s="10">
        <v>105</v>
      </c>
      <c r="AB9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98" s="10">
        <v>2</v>
      </c>
      <c r="AD98" s="10">
        <v>8</v>
      </c>
      <c r="AE98" s="10">
        <f t="shared" si="4"/>
        <v>39</v>
      </c>
      <c r="AF98" s="10">
        <f t="shared" si="5"/>
        <v>5</v>
      </c>
      <c r="AG98" s="15">
        <f>Tableau2[[#This Row],[Teams]]/Tableau2[[#This Row],[Fields]]</f>
        <v>7.8</v>
      </c>
      <c r="AH98" s="13"/>
      <c r="AI98" s="13"/>
    </row>
    <row r="99" spans="1:35" hidden="1">
      <c r="A99" s="9">
        <v>42777</v>
      </c>
      <c r="B99" s="10" t="s">
        <v>49</v>
      </c>
      <c r="C99" s="11">
        <v>2</v>
      </c>
      <c r="D99" s="10" t="s">
        <v>72</v>
      </c>
      <c r="E99" s="10"/>
      <c r="F99" s="10"/>
      <c r="G99" s="10">
        <v>12</v>
      </c>
      <c r="H99" s="10"/>
      <c r="I99" s="10"/>
      <c r="J99" s="10"/>
      <c r="K99" s="10"/>
      <c r="L99" s="10">
        <v>14</v>
      </c>
      <c r="M99" s="10"/>
      <c r="N99" s="10"/>
      <c r="O99" s="10">
        <v>11</v>
      </c>
      <c r="P99" s="10"/>
      <c r="Q99" s="10"/>
      <c r="R99" s="10">
        <v>9</v>
      </c>
      <c r="S99" s="10"/>
      <c r="T99" s="10">
        <v>9</v>
      </c>
      <c r="U99" s="10"/>
      <c r="V99" s="9" t="str">
        <f t="shared" si="3"/>
        <v>Laigueglia42777</v>
      </c>
      <c r="W99" s="11" t="s">
        <v>33</v>
      </c>
      <c r="X99" s="11" t="s">
        <v>34</v>
      </c>
      <c r="Y99" s="10">
        <v>191</v>
      </c>
      <c r="Z9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99" s="10">
        <v>112</v>
      </c>
      <c r="AB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99" s="10">
        <v>3</v>
      </c>
      <c r="AD99" s="10">
        <v>8</v>
      </c>
      <c r="AE99" s="10">
        <f t="shared" si="4"/>
        <v>55</v>
      </c>
      <c r="AF99" s="10">
        <f t="shared" si="5"/>
        <v>5</v>
      </c>
      <c r="AG99" s="15">
        <f>Tableau2[[#This Row],[Teams]]/Tableau2[[#This Row],[Fields]]</f>
        <v>11</v>
      </c>
      <c r="AH99" s="13"/>
      <c r="AI99" s="13"/>
    </row>
    <row r="100" spans="1:35" hidden="1">
      <c r="A100" s="9">
        <v>42779</v>
      </c>
      <c r="B100" s="10" t="s">
        <v>36</v>
      </c>
      <c r="C100" s="11">
        <v>2</v>
      </c>
      <c r="D100" s="10" t="s">
        <v>73</v>
      </c>
      <c r="E100" s="10"/>
      <c r="F100" s="10"/>
      <c r="G100" s="10">
        <v>14</v>
      </c>
      <c r="H100" s="10"/>
      <c r="I100" s="10"/>
      <c r="J100" s="10"/>
      <c r="K100" s="10"/>
      <c r="L100" s="10">
        <v>12</v>
      </c>
      <c r="M100" s="10"/>
      <c r="N100" s="10"/>
      <c r="O100" s="10">
        <v>12</v>
      </c>
      <c r="P100" s="10"/>
      <c r="Q100" s="10"/>
      <c r="R100" s="10">
        <v>16</v>
      </c>
      <c r="S100" s="10"/>
      <c r="T100" s="10">
        <v>11</v>
      </c>
      <c r="U100" s="10"/>
      <c r="V100" s="9" t="str">
        <f t="shared" si="3"/>
        <v>Murcia42779</v>
      </c>
      <c r="W100" s="11" t="s">
        <v>33</v>
      </c>
      <c r="X100" s="11" t="s">
        <v>34</v>
      </c>
      <c r="Y100" s="10">
        <v>183</v>
      </c>
      <c r="Z10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0" s="10">
        <v>101</v>
      </c>
      <c r="AB10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0" s="10">
        <v>2</v>
      </c>
      <c r="AD100" s="10">
        <v>8</v>
      </c>
      <c r="AE100" s="10">
        <f t="shared" si="4"/>
        <v>65</v>
      </c>
      <c r="AF100" s="10">
        <f t="shared" si="5"/>
        <v>5</v>
      </c>
      <c r="AG100" s="15">
        <f>Tableau2[[#This Row],[Teams]]/Tableau2[[#This Row],[Fields]]</f>
        <v>13</v>
      </c>
      <c r="AH100" s="13"/>
      <c r="AI100" s="13"/>
    </row>
    <row r="101" spans="1:35" hidden="1">
      <c r="A101" s="9">
        <v>42780</v>
      </c>
      <c r="B101" s="10" t="s">
        <v>42</v>
      </c>
      <c r="C101" s="11">
        <v>2</v>
      </c>
      <c r="D101" s="10" t="s">
        <v>32</v>
      </c>
      <c r="E101" s="10"/>
      <c r="F101" s="10">
        <v>12</v>
      </c>
      <c r="G101" s="10"/>
      <c r="H101" s="10"/>
      <c r="I101" s="10"/>
      <c r="J101" s="10"/>
      <c r="K101" s="10">
        <v>9</v>
      </c>
      <c r="L101" s="10"/>
      <c r="M101" s="10"/>
      <c r="N101" s="10"/>
      <c r="O101" s="10">
        <v>8</v>
      </c>
      <c r="P101" s="10"/>
      <c r="Q101" s="10"/>
      <c r="R101" s="10">
        <v>10</v>
      </c>
      <c r="S101" s="10"/>
      <c r="T101" s="10">
        <v>12</v>
      </c>
      <c r="U101" s="10"/>
      <c r="V101" s="9" t="str">
        <f t="shared" si="3"/>
        <v>Fantasy42780</v>
      </c>
      <c r="W101" s="11" t="s">
        <v>33</v>
      </c>
      <c r="X101" s="11" t="s">
        <v>39</v>
      </c>
      <c r="Y101" s="10">
        <v>169</v>
      </c>
      <c r="Z10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01" s="10">
        <v>89</v>
      </c>
      <c r="AB1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01" s="10">
        <v>1</v>
      </c>
      <c r="AD101" s="10">
        <v>8</v>
      </c>
      <c r="AE101" s="10">
        <f t="shared" si="4"/>
        <v>51</v>
      </c>
      <c r="AF101" s="10">
        <f t="shared" si="5"/>
        <v>5</v>
      </c>
      <c r="AG101" s="15">
        <f>Tableau2[[#This Row],[Teams]]/Tableau2[[#This Row],[Fields]]</f>
        <v>10.199999999999999</v>
      </c>
      <c r="AH101" s="13"/>
      <c r="AI101" s="13"/>
    </row>
    <row r="102" spans="1:35" hidden="1">
      <c r="A102" s="9">
        <v>42780</v>
      </c>
      <c r="B102" s="10" t="s">
        <v>42</v>
      </c>
      <c r="C102" s="11">
        <v>2</v>
      </c>
      <c r="D102" s="10" t="s">
        <v>74</v>
      </c>
      <c r="E102" s="10"/>
      <c r="F102" s="10"/>
      <c r="G102" s="10"/>
      <c r="H102" s="10">
        <v>7</v>
      </c>
      <c r="I102" s="10"/>
      <c r="J102" s="10"/>
      <c r="K102" s="10"/>
      <c r="L102" s="10"/>
      <c r="M102" s="10"/>
      <c r="N102" s="10">
        <v>8</v>
      </c>
      <c r="O102" s="10"/>
      <c r="P102" s="10"/>
      <c r="Q102" s="10"/>
      <c r="R102" s="10">
        <v>12</v>
      </c>
      <c r="S102" s="10"/>
      <c r="T102" s="10"/>
      <c r="U102" s="10"/>
      <c r="V102" s="9" t="str">
        <f t="shared" si="3"/>
        <v>Oman42780</v>
      </c>
      <c r="W102" s="11" t="s">
        <v>38</v>
      </c>
      <c r="X102" s="11" t="s">
        <v>39</v>
      </c>
      <c r="Y102" s="10">
        <v>177</v>
      </c>
      <c r="Z10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2" s="10">
        <v>93</v>
      </c>
      <c r="AB10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2" s="10">
        <v>3</v>
      </c>
      <c r="AD102" s="10">
        <v>8</v>
      </c>
      <c r="AE102" s="10">
        <f t="shared" si="4"/>
        <v>27</v>
      </c>
      <c r="AF102" s="10">
        <f t="shared" si="5"/>
        <v>3</v>
      </c>
      <c r="AG102" s="15">
        <f>Tableau2[[#This Row],[Teams]]/Tableau2[[#This Row],[Fields]]</f>
        <v>9</v>
      </c>
      <c r="AH102" s="13"/>
      <c r="AI102" s="13"/>
    </row>
    <row r="103" spans="1:35" hidden="1">
      <c r="A103" s="9">
        <v>42781</v>
      </c>
      <c r="B103" s="10" t="s">
        <v>44</v>
      </c>
      <c r="C103" s="11">
        <v>2</v>
      </c>
      <c r="D103" s="10" t="s">
        <v>74</v>
      </c>
      <c r="E103" s="10"/>
      <c r="F103" s="10"/>
      <c r="G103" s="10"/>
      <c r="H103" s="10">
        <v>7</v>
      </c>
      <c r="I103" s="10"/>
      <c r="J103" s="10"/>
      <c r="K103" s="10"/>
      <c r="L103" s="10"/>
      <c r="M103" s="10"/>
      <c r="N103" s="10">
        <v>8</v>
      </c>
      <c r="O103" s="10"/>
      <c r="P103" s="10"/>
      <c r="Q103" s="10"/>
      <c r="R103" s="10">
        <v>12</v>
      </c>
      <c r="S103" s="10"/>
      <c r="T103" s="10"/>
      <c r="U103" s="10"/>
      <c r="V103" s="9" t="str">
        <f t="shared" si="3"/>
        <v>Oman42781</v>
      </c>
      <c r="W103" s="11" t="s">
        <v>38</v>
      </c>
      <c r="X103" s="11" t="s">
        <v>34</v>
      </c>
      <c r="Y103" s="10">
        <v>148</v>
      </c>
      <c r="Z10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03" s="10">
        <v>85</v>
      </c>
      <c r="AB10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03" s="10">
        <v>3</v>
      </c>
      <c r="AD103" s="10">
        <v>8</v>
      </c>
      <c r="AE103" s="10">
        <f t="shared" si="4"/>
        <v>27</v>
      </c>
      <c r="AF103" s="10">
        <f t="shared" si="5"/>
        <v>3</v>
      </c>
      <c r="AG103" s="15">
        <f>Tableau2[[#This Row],[Teams]]/Tableau2[[#This Row],[Fields]]</f>
        <v>9</v>
      </c>
      <c r="AH103" s="13"/>
      <c r="AI103" s="13"/>
    </row>
    <row r="104" spans="1:35" hidden="1">
      <c r="A104" s="9">
        <v>42781</v>
      </c>
      <c r="B104" s="10" t="s">
        <v>44</v>
      </c>
      <c r="C104" s="11">
        <v>2</v>
      </c>
      <c r="D104" s="10" t="s">
        <v>75</v>
      </c>
      <c r="E104" s="10"/>
      <c r="F104" s="10">
        <v>7</v>
      </c>
      <c r="G104" s="10"/>
      <c r="H104" s="10"/>
      <c r="I104" s="10"/>
      <c r="J104" s="10"/>
      <c r="K104" s="10"/>
      <c r="L104" s="10"/>
      <c r="M104" s="10"/>
      <c r="N104" s="10"/>
      <c r="O104" s="10">
        <v>9</v>
      </c>
      <c r="P104" s="10"/>
      <c r="Q104" s="10"/>
      <c r="R104" s="10"/>
      <c r="S104" s="10">
        <v>10</v>
      </c>
      <c r="T104" s="10"/>
      <c r="U104" s="10"/>
      <c r="V104" s="9" t="str">
        <f t="shared" si="3"/>
        <v>Ruta del Sol42781</v>
      </c>
      <c r="W104" s="11" t="s">
        <v>38</v>
      </c>
      <c r="X104" s="11" t="s">
        <v>47</v>
      </c>
      <c r="Y104" s="10">
        <v>155</v>
      </c>
      <c r="Z10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04" s="10">
        <v>89</v>
      </c>
      <c r="AB10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04" s="10">
        <v>3</v>
      </c>
      <c r="AD104" s="10">
        <v>8</v>
      </c>
      <c r="AE104" s="10">
        <f t="shared" si="4"/>
        <v>26</v>
      </c>
      <c r="AF104" s="10">
        <f t="shared" si="5"/>
        <v>3</v>
      </c>
      <c r="AG104" s="15">
        <f>Tableau2[[#This Row],[Teams]]/Tableau2[[#This Row],[Fields]]</f>
        <v>8.6666666666666661</v>
      </c>
      <c r="AH104" s="13"/>
      <c r="AI104" s="13"/>
    </row>
    <row r="105" spans="1:35" hidden="1">
      <c r="A105" s="9">
        <v>42781</v>
      </c>
      <c r="B105" s="10" t="s">
        <v>44</v>
      </c>
      <c r="C105" s="11">
        <v>2</v>
      </c>
      <c r="D105" s="10" t="s">
        <v>76</v>
      </c>
      <c r="E105" s="10"/>
      <c r="F105" s="10"/>
      <c r="G105" s="10"/>
      <c r="H105" s="10"/>
      <c r="I105" s="10"/>
      <c r="J105" s="10"/>
      <c r="K105" s="10">
        <v>8</v>
      </c>
      <c r="L105" s="10"/>
      <c r="M105" s="10"/>
      <c r="N105" s="10"/>
      <c r="O105" s="10"/>
      <c r="P105" s="10"/>
      <c r="Q105" s="10">
        <v>13</v>
      </c>
      <c r="R105" s="10"/>
      <c r="S105" s="10"/>
      <c r="T105" s="10"/>
      <c r="U105" s="10">
        <v>4</v>
      </c>
      <c r="V105" s="9" t="str">
        <f t="shared" si="3"/>
        <v>Algarve42781</v>
      </c>
      <c r="W105" s="11" t="s">
        <v>38</v>
      </c>
      <c r="X105" s="11" t="s">
        <v>39</v>
      </c>
      <c r="Y105" s="10">
        <v>183</v>
      </c>
      <c r="Z10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5" s="10">
        <v>98</v>
      </c>
      <c r="AB1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5" s="10">
        <v>3</v>
      </c>
      <c r="AD105" s="10">
        <v>8</v>
      </c>
      <c r="AE105" s="10">
        <f t="shared" si="4"/>
        <v>25</v>
      </c>
      <c r="AF105" s="10">
        <f t="shared" si="5"/>
        <v>3</v>
      </c>
      <c r="AG105" s="15">
        <f>Tableau2[[#This Row],[Teams]]/Tableau2[[#This Row],[Fields]]</f>
        <v>8.3333333333333339</v>
      </c>
      <c r="AH105" s="13"/>
      <c r="AI105" s="13"/>
    </row>
    <row r="106" spans="1:35" hidden="1">
      <c r="A106" s="9">
        <v>42781</v>
      </c>
      <c r="B106" s="10" t="s">
        <v>44</v>
      </c>
      <c r="C106" s="11">
        <v>2</v>
      </c>
      <c r="D106" s="10" t="s">
        <v>32</v>
      </c>
      <c r="E106" s="10"/>
      <c r="F106" s="10"/>
      <c r="G106" s="10">
        <v>5</v>
      </c>
      <c r="H106" s="10"/>
      <c r="I106" s="10"/>
      <c r="J106" s="10"/>
      <c r="K106" s="10"/>
      <c r="L106" s="10">
        <v>6</v>
      </c>
      <c r="M106" s="10"/>
      <c r="N106" s="10"/>
      <c r="O106" s="10"/>
      <c r="P106" s="10">
        <v>8</v>
      </c>
      <c r="Q106" s="10"/>
      <c r="R106" s="10"/>
      <c r="S106" s="10"/>
      <c r="T106" s="10">
        <v>2</v>
      </c>
      <c r="U106" s="10"/>
      <c r="V106" s="9" t="str">
        <f t="shared" si="3"/>
        <v>Fantasy42781</v>
      </c>
      <c r="W106" s="11" t="s">
        <v>33</v>
      </c>
      <c r="X106" s="11" t="s">
        <v>34</v>
      </c>
      <c r="Y106" s="10">
        <v>171</v>
      </c>
      <c r="Z10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06" s="10">
        <v>95</v>
      </c>
      <c r="AB10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6" s="10">
        <v>1</v>
      </c>
      <c r="AD106" s="10">
        <v>8</v>
      </c>
      <c r="AE106" s="10">
        <f t="shared" si="4"/>
        <v>21</v>
      </c>
      <c r="AF106" s="10">
        <f t="shared" si="5"/>
        <v>4</v>
      </c>
      <c r="AG106" s="15">
        <f>Tableau2[[#This Row],[Teams]]/Tableau2[[#This Row],[Fields]]</f>
        <v>5.25</v>
      </c>
      <c r="AH106" s="13"/>
      <c r="AI106" s="13"/>
    </row>
    <row r="107" spans="1:35" hidden="1">
      <c r="A107" s="9">
        <v>42782</v>
      </c>
      <c r="B107" s="10" t="s">
        <v>46</v>
      </c>
      <c r="C107" s="11">
        <v>2</v>
      </c>
      <c r="D107" s="10" t="s">
        <v>74</v>
      </c>
      <c r="E107" s="10"/>
      <c r="F107" s="10"/>
      <c r="G107" s="10"/>
      <c r="H107" s="10">
        <v>7</v>
      </c>
      <c r="I107" s="10"/>
      <c r="J107" s="10"/>
      <c r="K107" s="10"/>
      <c r="L107" s="10"/>
      <c r="M107" s="10"/>
      <c r="N107" s="10">
        <v>8</v>
      </c>
      <c r="O107" s="10"/>
      <c r="P107" s="10"/>
      <c r="Q107" s="10"/>
      <c r="R107" s="10">
        <v>12</v>
      </c>
      <c r="S107" s="10"/>
      <c r="T107" s="10"/>
      <c r="U107" s="10"/>
      <c r="V107" s="9" t="str">
        <f t="shared" si="3"/>
        <v>Oman42782</v>
      </c>
      <c r="W107" s="11" t="s">
        <v>38</v>
      </c>
      <c r="X107" s="11" t="s">
        <v>34</v>
      </c>
      <c r="Y107" s="10">
        <v>162</v>
      </c>
      <c r="Z10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07" s="10">
        <v>87</v>
      </c>
      <c r="AB10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07" s="10">
        <v>3</v>
      </c>
      <c r="AD107" s="10">
        <v>8</v>
      </c>
      <c r="AE107" s="10">
        <f t="shared" si="4"/>
        <v>27</v>
      </c>
      <c r="AF107" s="10">
        <f t="shared" si="5"/>
        <v>3</v>
      </c>
      <c r="AG107" s="15">
        <f>Tableau2[[#This Row],[Teams]]/Tableau2[[#This Row],[Fields]]</f>
        <v>9</v>
      </c>
      <c r="AH107" s="13"/>
      <c r="AI107" s="13"/>
    </row>
    <row r="108" spans="1:35" hidden="1">
      <c r="A108" s="9">
        <v>42782</v>
      </c>
      <c r="B108" s="10" t="s">
        <v>46</v>
      </c>
      <c r="C108" s="11">
        <v>2</v>
      </c>
      <c r="D108" s="10" t="s">
        <v>75</v>
      </c>
      <c r="E108" s="10"/>
      <c r="F108" s="10">
        <v>7</v>
      </c>
      <c r="G108" s="10"/>
      <c r="H108" s="10"/>
      <c r="I108" s="10"/>
      <c r="J108" s="10"/>
      <c r="K108" s="10"/>
      <c r="L108" s="10"/>
      <c r="M108" s="10"/>
      <c r="N108" s="10"/>
      <c r="O108" s="10">
        <v>9</v>
      </c>
      <c r="P108" s="10"/>
      <c r="Q108" s="10"/>
      <c r="R108" s="10"/>
      <c r="S108" s="10">
        <v>10</v>
      </c>
      <c r="T108" s="10"/>
      <c r="U108" s="10"/>
      <c r="V108" s="9" t="str">
        <f t="shared" si="3"/>
        <v>Ruta del Sol42782</v>
      </c>
      <c r="W108" s="11" t="s">
        <v>38</v>
      </c>
      <c r="X108" s="11" t="s">
        <v>47</v>
      </c>
      <c r="Y108" s="10">
        <v>180</v>
      </c>
      <c r="Z10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8" s="10">
        <v>102</v>
      </c>
      <c r="AB10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8" s="10">
        <v>3</v>
      </c>
      <c r="AD108" s="10">
        <v>8</v>
      </c>
      <c r="AE108" s="10">
        <f t="shared" si="4"/>
        <v>26</v>
      </c>
      <c r="AF108" s="10">
        <f t="shared" si="5"/>
        <v>3</v>
      </c>
      <c r="AG108" s="15">
        <f>Tableau2[[#This Row],[Teams]]/Tableau2[[#This Row],[Fields]]</f>
        <v>8.6666666666666661</v>
      </c>
      <c r="AH108" s="13"/>
      <c r="AI108" s="13"/>
    </row>
    <row r="109" spans="1:35" hidden="1">
      <c r="A109" s="9">
        <v>42782</v>
      </c>
      <c r="B109" s="10" t="s">
        <v>46</v>
      </c>
      <c r="C109" s="11">
        <v>2</v>
      </c>
      <c r="D109" s="10" t="s">
        <v>76</v>
      </c>
      <c r="E109" s="10"/>
      <c r="F109" s="10"/>
      <c r="G109" s="10"/>
      <c r="H109" s="10"/>
      <c r="I109" s="10"/>
      <c r="J109" s="10"/>
      <c r="K109" s="10">
        <v>8</v>
      </c>
      <c r="L109" s="10"/>
      <c r="M109" s="10"/>
      <c r="N109" s="10"/>
      <c r="O109" s="10"/>
      <c r="P109" s="10"/>
      <c r="Q109" s="10">
        <v>13</v>
      </c>
      <c r="R109" s="10"/>
      <c r="S109" s="10"/>
      <c r="T109" s="10"/>
      <c r="U109" s="10">
        <v>4</v>
      </c>
      <c r="V109" s="9" t="str">
        <f t="shared" si="3"/>
        <v>Algarve42782</v>
      </c>
      <c r="W109" s="11" t="s">
        <v>38</v>
      </c>
      <c r="X109" s="11" t="s">
        <v>34</v>
      </c>
      <c r="Y109" s="10">
        <v>189</v>
      </c>
      <c r="Z10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09" s="10">
        <v>104</v>
      </c>
      <c r="AB1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09" s="10">
        <v>3</v>
      </c>
      <c r="AD109" s="10">
        <v>8</v>
      </c>
      <c r="AE109" s="10">
        <f t="shared" si="4"/>
        <v>25</v>
      </c>
      <c r="AF109" s="10">
        <f t="shared" si="5"/>
        <v>3</v>
      </c>
      <c r="AG109" s="15">
        <f>Tableau2[[#This Row],[Teams]]/Tableau2[[#This Row],[Fields]]</f>
        <v>8.3333333333333339</v>
      </c>
      <c r="AH109" s="13"/>
      <c r="AI109" s="13"/>
    </row>
    <row r="110" spans="1:35" hidden="1">
      <c r="A110" s="9">
        <v>42782</v>
      </c>
      <c r="B110" s="10" t="s">
        <v>46</v>
      </c>
      <c r="C110" s="11">
        <v>2</v>
      </c>
      <c r="D110" s="10" t="s">
        <v>32</v>
      </c>
      <c r="E110" s="10"/>
      <c r="F110" s="10"/>
      <c r="G110" s="10">
        <v>8</v>
      </c>
      <c r="H110" s="10"/>
      <c r="I110" s="10"/>
      <c r="J110" s="10"/>
      <c r="K110" s="10"/>
      <c r="L110" s="10">
        <v>3</v>
      </c>
      <c r="M110" s="10"/>
      <c r="N110" s="10"/>
      <c r="O110" s="10"/>
      <c r="P110" s="10">
        <v>10</v>
      </c>
      <c r="Q110" s="10"/>
      <c r="R110" s="10"/>
      <c r="S110" s="10"/>
      <c r="T110" s="10">
        <v>5</v>
      </c>
      <c r="U110" s="10"/>
      <c r="V110" s="9" t="str">
        <f t="shared" si="3"/>
        <v>Fantasy42782</v>
      </c>
      <c r="W110" s="11" t="s">
        <v>33</v>
      </c>
      <c r="X110" s="11" t="s">
        <v>39</v>
      </c>
      <c r="Y110" s="10">
        <v>122</v>
      </c>
      <c r="Z11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110" s="10">
        <v>71</v>
      </c>
      <c r="AB1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110" s="10">
        <v>1</v>
      </c>
      <c r="AD110" s="10">
        <v>7</v>
      </c>
      <c r="AE110" s="10">
        <f t="shared" si="4"/>
        <v>26</v>
      </c>
      <c r="AF110" s="10">
        <f t="shared" si="5"/>
        <v>4</v>
      </c>
      <c r="AG110" s="15">
        <f>Tableau2[[#This Row],[Teams]]/Tableau2[[#This Row],[Fields]]</f>
        <v>6.5</v>
      </c>
      <c r="AH110" s="13"/>
      <c r="AI110" s="13"/>
    </row>
    <row r="111" spans="1:35" hidden="1">
      <c r="A111" s="9">
        <v>42783</v>
      </c>
      <c r="B111" s="10" t="s">
        <v>48</v>
      </c>
      <c r="C111" s="11">
        <v>2</v>
      </c>
      <c r="D111" s="10" t="s">
        <v>74</v>
      </c>
      <c r="E111" s="10"/>
      <c r="F111" s="10"/>
      <c r="G111" s="10"/>
      <c r="H111" s="10">
        <v>7</v>
      </c>
      <c r="I111" s="10"/>
      <c r="J111" s="10"/>
      <c r="K111" s="10"/>
      <c r="L111" s="10"/>
      <c r="M111" s="10"/>
      <c r="N111" s="10">
        <v>8</v>
      </c>
      <c r="O111" s="10"/>
      <c r="P111" s="10"/>
      <c r="Q111" s="10"/>
      <c r="R111" s="10">
        <v>12</v>
      </c>
      <c r="S111" s="10"/>
      <c r="T111" s="10"/>
      <c r="U111" s="10"/>
      <c r="V111" s="9" t="str">
        <f t="shared" si="3"/>
        <v>Oman42783</v>
      </c>
      <c r="W111" s="11" t="s">
        <v>38</v>
      </c>
      <c r="X111" s="11" t="s">
        <v>47</v>
      </c>
      <c r="Y111" s="10">
        <v>120</v>
      </c>
      <c r="Z111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111" s="10">
        <v>75</v>
      </c>
      <c r="AB1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111" s="10">
        <v>3</v>
      </c>
      <c r="AD111" s="10">
        <v>8</v>
      </c>
      <c r="AE111" s="10">
        <f t="shared" si="4"/>
        <v>27</v>
      </c>
      <c r="AF111" s="10">
        <f t="shared" si="5"/>
        <v>3</v>
      </c>
      <c r="AG111" s="15">
        <f>Tableau2[[#This Row],[Teams]]/Tableau2[[#This Row],[Fields]]</f>
        <v>9</v>
      </c>
      <c r="AH111" s="13"/>
      <c r="AI111" s="13"/>
    </row>
    <row r="112" spans="1:35" hidden="1">
      <c r="A112" s="9">
        <v>42783</v>
      </c>
      <c r="B112" s="10" t="s">
        <v>48</v>
      </c>
      <c r="C112" s="11">
        <v>2</v>
      </c>
      <c r="D112" s="10" t="s">
        <v>75</v>
      </c>
      <c r="E112" s="10"/>
      <c r="F112" s="10">
        <v>7</v>
      </c>
      <c r="G112" s="10"/>
      <c r="H112" s="10"/>
      <c r="I112" s="10"/>
      <c r="J112" s="10"/>
      <c r="K112" s="10"/>
      <c r="L112" s="10"/>
      <c r="M112" s="10"/>
      <c r="N112" s="10"/>
      <c r="O112" s="10">
        <v>9</v>
      </c>
      <c r="P112" s="10"/>
      <c r="Q112" s="10"/>
      <c r="R112" s="10"/>
      <c r="S112" s="10">
        <v>10</v>
      </c>
      <c r="T112" s="10"/>
      <c r="U112" s="10"/>
      <c r="V112" s="9" t="str">
        <f t="shared" si="3"/>
        <v>Ruta del Sol42783</v>
      </c>
      <c r="W112" s="11" t="s">
        <v>38</v>
      </c>
      <c r="X112" s="11" t="s">
        <v>45</v>
      </c>
      <c r="Y112" s="10">
        <v>12</v>
      </c>
      <c r="Z11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12" s="10">
        <v>11</v>
      </c>
      <c r="AB11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12" s="10">
        <v>3</v>
      </c>
      <c r="AD112" s="10">
        <v>8</v>
      </c>
      <c r="AE112" s="10">
        <f t="shared" si="4"/>
        <v>26</v>
      </c>
      <c r="AF112" s="10">
        <f t="shared" si="5"/>
        <v>3</v>
      </c>
      <c r="AG112" s="15">
        <f>Tableau2[[#This Row],[Teams]]/Tableau2[[#This Row],[Fields]]</f>
        <v>8.6666666666666661</v>
      </c>
      <c r="AH112" s="13"/>
      <c r="AI112" s="13"/>
    </row>
    <row r="113" spans="1:35" hidden="1">
      <c r="A113" s="9">
        <v>42783</v>
      </c>
      <c r="B113" s="10" t="s">
        <v>48</v>
      </c>
      <c r="C113" s="11">
        <v>2</v>
      </c>
      <c r="D113" s="10" t="s">
        <v>76</v>
      </c>
      <c r="E113" s="10"/>
      <c r="F113" s="10"/>
      <c r="G113" s="10"/>
      <c r="H113" s="10"/>
      <c r="I113" s="10"/>
      <c r="J113" s="10"/>
      <c r="K113" s="10">
        <v>8</v>
      </c>
      <c r="L113" s="10"/>
      <c r="M113" s="10"/>
      <c r="N113" s="10"/>
      <c r="O113" s="10"/>
      <c r="P113" s="10"/>
      <c r="Q113" s="10">
        <v>13</v>
      </c>
      <c r="R113" s="10"/>
      <c r="S113" s="10"/>
      <c r="T113" s="10"/>
      <c r="U113" s="10">
        <v>4</v>
      </c>
      <c r="V113" s="9" t="str">
        <f t="shared" si="3"/>
        <v>Algarve42783</v>
      </c>
      <c r="W113" s="11" t="s">
        <v>38</v>
      </c>
      <c r="X113" s="11" t="s">
        <v>45</v>
      </c>
      <c r="Y113" s="10">
        <v>18</v>
      </c>
      <c r="Z11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13" s="10">
        <v>17</v>
      </c>
      <c r="AB1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13" s="10">
        <v>3</v>
      </c>
      <c r="AD113" s="10">
        <v>8</v>
      </c>
      <c r="AE113" s="10">
        <f t="shared" si="4"/>
        <v>25</v>
      </c>
      <c r="AF113" s="10">
        <f t="shared" si="5"/>
        <v>3</v>
      </c>
      <c r="AG113" s="15">
        <f>Tableau2[[#This Row],[Teams]]/Tableau2[[#This Row],[Fields]]</f>
        <v>8.3333333333333339</v>
      </c>
      <c r="AH113" s="13"/>
      <c r="AI113" s="13"/>
    </row>
    <row r="114" spans="1:35" hidden="1">
      <c r="A114" s="9">
        <v>42783</v>
      </c>
      <c r="B114" s="10" t="s">
        <v>48</v>
      </c>
      <c r="C114" s="11">
        <v>2</v>
      </c>
      <c r="D114" s="10" t="s">
        <v>32</v>
      </c>
      <c r="E114" s="10"/>
      <c r="F114" s="10"/>
      <c r="G114" s="10">
        <v>11</v>
      </c>
      <c r="H114" s="10"/>
      <c r="I114" s="10"/>
      <c r="J114" s="10"/>
      <c r="K114" s="10"/>
      <c r="L114" s="10">
        <v>6</v>
      </c>
      <c r="M114" s="10"/>
      <c r="N114" s="10"/>
      <c r="O114" s="10"/>
      <c r="P114" s="10">
        <v>5</v>
      </c>
      <c r="Q114" s="10"/>
      <c r="R114" s="10"/>
      <c r="S114" s="10"/>
      <c r="T114" s="10">
        <v>6</v>
      </c>
      <c r="U114" s="10"/>
      <c r="V114" s="9" t="str">
        <f t="shared" si="3"/>
        <v>Fantasy42783</v>
      </c>
      <c r="W114" s="11" t="s">
        <v>33</v>
      </c>
      <c r="X114" s="11" t="s">
        <v>34</v>
      </c>
      <c r="Y114" s="10">
        <v>163</v>
      </c>
      <c r="Z11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14" s="10">
        <v>88</v>
      </c>
      <c r="AB1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14" s="10">
        <v>1</v>
      </c>
      <c r="AD114" s="10">
        <v>8</v>
      </c>
      <c r="AE114" s="10">
        <f t="shared" si="4"/>
        <v>28</v>
      </c>
      <c r="AF114" s="10">
        <f t="shared" si="5"/>
        <v>4</v>
      </c>
      <c r="AG114" s="15">
        <f>Tableau2[[#This Row],[Teams]]/Tableau2[[#This Row],[Fields]]</f>
        <v>7</v>
      </c>
      <c r="AH114" s="13"/>
      <c r="AI114" s="13"/>
    </row>
    <row r="115" spans="1:35" hidden="1">
      <c r="A115" s="9">
        <v>42784</v>
      </c>
      <c r="B115" s="10" t="s">
        <v>49</v>
      </c>
      <c r="C115" s="11">
        <v>2</v>
      </c>
      <c r="D115" s="10" t="s">
        <v>74</v>
      </c>
      <c r="E115" s="10"/>
      <c r="F115" s="10"/>
      <c r="G115" s="10"/>
      <c r="H115" s="10">
        <v>7</v>
      </c>
      <c r="I115" s="10"/>
      <c r="J115" s="10"/>
      <c r="K115" s="10"/>
      <c r="L115" s="10"/>
      <c r="M115" s="10"/>
      <c r="N115" s="10">
        <v>8</v>
      </c>
      <c r="O115" s="10"/>
      <c r="P115" s="10"/>
      <c r="Q115" s="10"/>
      <c r="R115" s="10">
        <v>12</v>
      </c>
      <c r="S115" s="10"/>
      <c r="T115" s="10"/>
      <c r="U115" s="10"/>
      <c r="V115" s="9" t="str">
        <f t="shared" si="3"/>
        <v>Oman42784</v>
      </c>
      <c r="W115" s="11" t="s">
        <v>38</v>
      </c>
      <c r="X115" s="11" t="s">
        <v>47</v>
      </c>
      <c r="Y115" s="10">
        <v>153</v>
      </c>
      <c r="Z11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15" s="10">
        <v>84</v>
      </c>
      <c r="AB1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15" s="10">
        <v>3</v>
      </c>
      <c r="AD115" s="10">
        <v>8</v>
      </c>
      <c r="AE115" s="10">
        <f t="shared" si="4"/>
        <v>27</v>
      </c>
      <c r="AF115" s="10">
        <f t="shared" si="5"/>
        <v>3</v>
      </c>
      <c r="AG115" s="15">
        <f>Tableau2[[#This Row],[Teams]]/Tableau2[[#This Row],[Fields]]</f>
        <v>9</v>
      </c>
      <c r="AH115" s="13"/>
      <c r="AI115" s="13"/>
    </row>
    <row r="116" spans="1:35" hidden="1">
      <c r="A116" s="9">
        <v>42784</v>
      </c>
      <c r="B116" s="10" t="s">
        <v>49</v>
      </c>
      <c r="C116" s="11">
        <v>2</v>
      </c>
      <c r="D116" s="10" t="s">
        <v>75</v>
      </c>
      <c r="E116" s="10"/>
      <c r="F116" s="10">
        <v>7</v>
      </c>
      <c r="G116" s="10"/>
      <c r="H116" s="10"/>
      <c r="I116" s="10"/>
      <c r="J116" s="10"/>
      <c r="K116" s="10"/>
      <c r="L116" s="10"/>
      <c r="M116" s="10"/>
      <c r="N116" s="10"/>
      <c r="O116" s="10">
        <v>9</v>
      </c>
      <c r="P116" s="10"/>
      <c r="Q116" s="10"/>
      <c r="R116" s="10"/>
      <c r="S116" s="10">
        <v>10</v>
      </c>
      <c r="T116" s="10"/>
      <c r="U116" s="10"/>
      <c r="V116" s="9" t="str">
        <f t="shared" si="3"/>
        <v>Ruta del Sol42784</v>
      </c>
      <c r="W116" s="11" t="s">
        <v>38</v>
      </c>
      <c r="X116" s="11" t="s">
        <v>39</v>
      </c>
      <c r="Y116" s="10">
        <v>180</v>
      </c>
      <c r="Z11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16" s="10">
        <v>95</v>
      </c>
      <c r="AB1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16" s="10">
        <v>3</v>
      </c>
      <c r="AD116" s="10">
        <v>8</v>
      </c>
      <c r="AE116" s="10">
        <f t="shared" si="4"/>
        <v>26</v>
      </c>
      <c r="AF116" s="10">
        <f t="shared" si="5"/>
        <v>3</v>
      </c>
      <c r="AG116" s="15">
        <f>Tableau2[[#This Row],[Teams]]/Tableau2[[#This Row],[Fields]]</f>
        <v>8.6666666666666661</v>
      </c>
      <c r="AH116" s="13"/>
      <c r="AI116" s="13"/>
    </row>
    <row r="117" spans="1:35" hidden="1">
      <c r="A117" s="9">
        <v>42784</v>
      </c>
      <c r="B117" s="10" t="s">
        <v>49</v>
      </c>
      <c r="C117" s="11">
        <v>2</v>
      </c>
      <c r="D117" s="10" t="s">
        <v>76</v>
      </c>
      <c r="E117" s="10"/>
      <c r="F117" s="10"/>
      <c r="G117" s="10"/>
      <c r="H117" s="10"/>
      <c r="I117" s="10"/>
      <c r="J117" s="10"/>
      <c r="K117" s="10">
        <v>8</v>
      </c>
      <c r="L117" s="10"/>
      <c r="M117" s="10"/>
      <c r="N117" s="10"/>
      <c r="O117" s="10"/>
      <c r="P117" s="10"/>
      <c r="Q117" s="10">
        <v>13</v>
      </c>
      <c r="R117" s="10"/>
      <c r="S117" s="10"/>
      <c r="T117" s="10"/>
      <c r="U117" s="10">
        <v>4</v>
      </c>
      <c r="V117" s="9" t="str">
        <f t="shared" si="3"/>
        <v>Algarve42784</v>
      </c>
      <c r="W117" s="11" t="s">
        <v>38</v>
      </c>
      <c r="X117" s="11" t="s">
        <v>39</v>
      </c>
      <c r="Y117" s="10">
        <v>203</v>
      </c>
      <c r="Z11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17" s="10">
        <v>114</v>
      </c>
      <c r="AB1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17" s="10">
        <v>3</v>
      </c>
      <c r="AD117" s="10">
        <v>8</v>
      </c>
      <c r="AE117" s="10">
        <f t="shared" si="4"/>
        <v>25</v>
      </c>
      <c r="AF117" s="10">
        <f t="shared" si="5"/>
        <v>3</v>
      </c>
      <c r="AG117" s="15">
        <f>Tableau2[[#This Row],[Teams]]/Tableau2[[#This Row],[Fields]]</f>
        <v>8.3333333333333339</v>
      </c>
      <c r="AH117" s="13"/>
      <c r="AI117" s="13"/>
    </row>
    <row r="118" spans="1:35" hidden="1">
      <c r="A118" s="9">
        <v>42784</v>
      </c>
      <c r="B118" s="10" t="s">
        <v>49</v>
      </c>
      <c r="C118" s="11">
        <v>2</v>
      </c>
      <c r="D118" s="10" t="s">
        <v>32</v>
      </c>
      <c r="E118" s="10"/>
      <c r="F118" s="10"/>
      <c r="G118" s="10">
        <v>8</v>
      </c>
      <c r="H118" s="10"/>
      <c r="I118" s="10"/>
      <c r="J118" s="10"/>
      <c r="K118" s="10"/>
      <c r="L118" s="10">
        <v>8</v>
      </c>
      <c r="M118" s="10"/>
      <c r="N118" s="10"/>
      <c r="O118" s="10"/>
      <c r="P118" s="10">
        <v>5</v>
      </c>
      <c r="Q118" s="10"/>
      <c r="R118" s="10"/>
      <c r="S118" s="10"/>
      <c r="T118" s="10"/>
      <c r="U118" s="10"/>
      <c r="V118" s="9" t="str">
        <f t="shared" si="3"/>
        <v>Fantasy42784</v>
      </c>
      <c r="W118" s="11" t="s">
        <v>33</v>
      </c>
      <c r="X118" s="11" t="s">
        <v>39</v>
      </c>
      <c r="Y118" s="10">
        <v>153</v>
      </c>
      <c r="Z11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18" s="10">
        <v>83</v>
      </c>
      <c r="AB1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18" s="10">
        <v>1</v>
      </c>
      <c r="AD118" s="10">
        <v>7</v>
      </c>
      <c r="AE118" s="10">
        <f t="shared" si="4"/>
        <v>21</v>
      </c>
      <c r="AF118" s="10">
        <f t="shared" si="5"/>
        <v>3</v>
      </c>
      <c r="AG118" s="15">
        <f>Tableau2[[#This Row],[Teams]]/Tableau2[[#This Row],[Fields]]</f>
        <v>7</v>
      </c>
      <c r="AH118" s="13"/>
      <c r="AI118" s="13"/>
    </row>
    <row r="119" spans="1:35" hidden="1">
      <c r="A119" s="9">
        <v>42785</v>
      </c>
      <c r="B119" s="10" t="s">
        <v>50</v>
      </c>
      <c r="C119" s="11">
        <v>2</v>
      </c>
      <c r="D119" s="10" t="s">
        <v>74</v>
      </c>
      <c r="E119" s="10"/>
      <c r="F119" s="10"/>
      <c r="G119" s="10"/>
      <c r="H119" s="10">
        <v>7</v>
      </c>
      <c r="I119" s="10"/>
      <c r="J119" s="10"/>
      <c r="K119" s="10"/>
      <c r="L119" s="10"/>
      <c r="M119" s="10"/>
      <c r="N119" s="10">
        <v>8</v>
      </c>
      <c r="O119" s="10"/>
      <c r="P119" s="10"/>
      <c r="Q119" s="10"/>
      <c r="R119" s="10">
        <v>12</v>
      </c>
      <c r="S119" s="10"/>
      <c r="T119" s="10"/>
      <c r="U119" s="10"/>
      <c r="V119" s="9" t="str">
        <f t="shared" si="3"/>
        <v>Oman42785</v>
      </c>
      <c r="W119" s="11" t="s">
        <v>38</v>
      </c>
      <c r="X119" s="11" t="s">
        <v>34</v>
      </c>
      <c r="Y119" s="10">
        <v>129</v>
      </c>
      <c r="Z11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19" s="10">
        <v>69</v>
      </c>
      <c r="AB11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119" s="10">
        <v>3</v>
      </c>
      <c r="AD119" s="10">
        <v>8</v>
      </c>
      <c r="AE119" s="10">
        <f t="shared" si="4"/>
        <v>27</v>
      </c>
      <c r="AF119" s="10">
        <f t="shared" si="5"/>
        <v>3</v>
      </c>
      <c r="AG119" s="15">
        <f>Tableau2[[#This Row],[Teams]]/Tableau2[[#This Row],[Fields]]</f>
        <v>9</v>
      </c>
      <c r="AH119" s="13"/>
      <c r="AI119" s="13"/>
    </row>
    <row r="120" spans="1:35" hidden="1">
      <c r="A120" s="9">
        <v>42785</v>
      </c>
      <c r="B120" s="10" t="s">
        <v>50</v>
      </c>
      <c r="C120" s="11">
        <v>2</v>
      </c>
      <c r="D120" s="10" t="s">
        <v>75</v>
      </c>
      <c r="E120" s="10"/>
      <c r="F120" s="10">
        <v>7</v>
      </c>
      <c r="G120" s="10"/>
      <c r="H120" s="10"/>
      <c r="I120" s="10"/>
      <c r="J120" s="10"/>
      <c r="K120" s="10"/>
      <c r="L120" s="10"/>
      <c r="M120" s="10"/>
      <c r="N120" s="10"/>
      <c r="O120" s="10">
        <v>9</v>
      </c>
      <c r="P120" s="10"/>
      <c r="Q120" s="10"/>
      <c r="R120" s="10"/>
      <c r="S120" s="10">
        <v>10</v>
      </c>
      <c r="T120" s="10"/>
      <c r="U120" s="10"/>
      <c r="V120" s="9" t="str">
        <f t="shared" si="3"/>
        <v>Ruta del Sol42785</v>
      </c>
      <c r="W120" s="11" t="s">
        <v>38</v>
      </c>
      <c r="X120" s="11" t="s">
        <v>34</v>
      </c>
      <c r="Y120" s="10">
        <v>152</v>
      </c>
      <c r="Z12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0" s="10">
        <v>83</v>
      </c>
      <c r="AB1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20" s="10">
        <v>3</v>
      </c>
      <c r="AD120" s="10">
        <v>8</v>
      </c>
      <c r="AE120" s="10">
        <f t="shared" si="4"/>
        <v>26</v>
      </c>
      <c r="AF120" s="10">
        <f t="shared" si="5"/>
        <v>3</v>
      </c>
      <c r="AG120" s="15">
        <f>Tableau2[[#This Row],[Teams]]/Tableau2[[#This Row],[Fields]]</f>
        <v>8.6666666666666661</v>
      </c>
      <c r="AH120" s="13"/>
      <c r="AI120" s="13"/>
    </row>
    <row r="121" spans="1:35" hidden="1">
      <c r="A121" s="9">
        <v>42785</v>
      </c>
      <c r="B121" s="10" t="s">
        <v>50</v>
      </c>
      <c r="C121" s="11">
        <v>2</v>
      </c>
      <c r="D121" s="10" t="s">
        <v>76</v>
      </c>
      <c r="E121" s="10"/>
      <c r="F121" s="10"/>
      <c r="G121" s="10"/>
      <c r="H121" s="10"/>
      <c r="I121" s="10"/>
      <c r="J121" s="10"/>
      <c r="K121" s="10">
        <v>8</v>
      </c>
      <c r="L121" s="10"/>
      <c r="M121" s="10"/>
      <c r="N121" s="10"/>
      <c r="O121" s="10"/>
      <c r="P121" s="10"/>
      <c r="Q121" s="10">
        <v>13</v>
      </c>
      <c r="R121" s="10"/>
      <c r="S121" s="10"/>
      <c r="T121" s="10"/>
      <c r="U121" s="10">
        <v>4</v>
      </c>
      <c r="V121" s="9" t="str">
        <f t="shared" si="3"/>
        <v>Algarve42785</v>
      </c>
      <c r="W121" s="11" t="s">
        <v>38</v>
      </c>
      <c r="X121" s="11" t="s">
        <v>34</v>
      </c>
      <c r="Y121" s="10">
        <v>178</v>
      </c>
      <c r="Z12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21" s="10">
        <v>101</v>
      </c>
      <c r="AB1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1" s="10">
        <v>3</v>
      </c>
      <c r="AD121" s="10">
        <v>8</v>
      </c>
      <c r="AE121" s="10">
        <f t="shared" si="4"/>
        <v>25</v>
      </c>
      <c r="AF121" s="10">
        <f t="shared" si="5"/>
        <v>3</v>
      </c>
      <c r="AG121" s="15">
        <f>Tableau2[[#This Row],[Teams]]/Tableau2[[#This Row],[Fields]]</f>
        <v>8.3333333333333339</v>
      </c>
      <c r="AH121" s="13"/>
      <c r="AI121" s="13"/>
    </row>
    <row r="122" spans="1:35" hidden="1">
      <c r="A122" s="9">
        <v>42785</v>
      </c>
      <c r="B122" s="10" t="s">
        <v>50</v>
      </c>
      <c r="C122" s="11">
        <v>2</v>
      </c>
      <c r="D122" s="10" t="s">
        <v>32</v>
      </c>
      <c r="E122" s="10"/>
      <c r="F122" s="10"/>
      <c r="G122" s="10">
        <v>7</v>
      </c>
      <c r="H122" s="10"/>
      <c r="I122" s="10"/>
      <c r="J122" s="10"/>
      <c r="K122" s="10"/>
      <c r="L122" s="10">
        <v>7</v>
      </c>
      <c r="M122" s="10"/>
      <c r="N122" s="10"/>
      <c r="O122" s="10"/>
      <c r="P122" s="10">
        <v>5</v>
      </c>
      <c r="Q122" s="10"/>
      <c r="R122" s="10"/>
      <c r="S122" s="10"/>
      <c r="T122" s="10">
        <v>5</v>
      </c>
      <c r="U122" s="10"/>
      <c r="V122" s="9" t="str">
        <f t="shared" si="3"/>
        <v>Fantasy42785</v>
      </c>
      <c r="W122" s="11" t="s">
        <v>33</v>
      </c>
      <c r="X122" s="11" t="s">
        <v>34</v>
      </c>
      <c r="Y122" s="10">
        <v>162</v>
      </c>
      <c r="Z12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2" s="10">
        <v>97</v>
      </c>
      <c r="AB1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2" s="10">
        <v>1</v>
      </c>
      <c r="AD122" s="10">
        <v>8</v>
      </c>
      <c r="AE122" s="10">
        <f t="shared" si="4"/>
        <v>24</v>
      </c>
      <c r="AF122" s="10">
        <f t="shared" si="5"/>
        <v>4</v>
      </c>
      <c r="AG122" s="15">
        <f>Tableau2[[#This Row],[Teams]]/Tableau2[[#This Row],[Fields]]</f>
        <v>6</v>
      </c>
      <c r="AH122" s="13"/>
      <c r="AI122" s="13"/>
    </row>
    <row r="123" spans="1:35" hidden="1">
      <c r="A123" s="9">
        <v>42786</v>
      </c>
      <c r="B123" s="10" t="s">
        <v>36</v>
      </c>
      <c r="C123" s="11">
        <v>2</v>
      </c>
      <c r="D123" s="10" t="s">
        <v>77</v>
      </c>
      <c r="E123" s="10"/>
      <c r="F123" s="10"/>
      <c r="G123" s="10"/>
      <c r="H123" s="10">
        <v>8</v>
      </c>
      <c r="I123" s="10"/>
      <c r="J123" s="10"/>
      <c r="K123" s="10"/>
      <c r="L123" s="10"/>
      <c r="M123" s="10">
        <v>12</v>
      </c>
      <c r="N123" s="10"/>
      <c r="O123" s="10"/>
      <c r="P123" s="10"/>
      <c r="Q123" s="10"/>
      <c r="R123" s="10">
        <v>18</v>
      </c>
      <c r="S123" s="10"/>
      <c r="T123" s="10"/>
      <c r="U123" s="10"/>
      <c r="V123" s="9" t="str">
        <f t="shared" si="3"/>
        <v>Haut-Var42786</v>
      </c>
      <c r="W123" s="11" t="s">
        <v>38</v>
      </c>
      <c r="X123" s="11" t="s">
        <v>34</v>
      </c>
      <c r="Y123" s="10">
        <v>155</v>
      </c>
      <c r="Z12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3" s="10">
        <v>82</v>
      </c>
      <c r="AB12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23" s="10">
        <v>2</v>
      </c>
      <c r="AD123" s="10">
        <v>8</v>
      </c>
      <c r="AE123" s="10">
        <f t="shared" si="4"/>
        <v>38</v>
      </c>
      <c r="AF123" s="10">
        <f t="shared" si="5"/>
        <v>3</v>
      </c>
      <c r="AG123" s="15">
        <f>Tableau2[[#This Row],[Teams]]/Tableau2[[#This Row],[Fields]]</f>
        <v>12.666666666666666</v>
      </c>
      <c r="AH123" s="13"/>
      <c r="AI123" s="13"/>
    </row>
    <row r="124" spans="1:35" hidden="1">
      <c r="A124" s="9">
        <v>42786</v>
      </c>
      <c r="B124" s="10" t="s">
        <v>36</v>
      </c>
      <c r="C124" s="11">
        <v>2</v>
      </c>
      <c r="D124" s="10" t="s">
        <v>78</v>
      </c>
      <c r="E124" s="10"/>
      <c r="F124" s="10"/>
      <c r="G124" s="10"/>
      <c r="H124" s="10"/>
      <c r="I124" s="10"/>
      <c r="J124" s="10"/>
      <c r="K124" s="10">
        <v>6</v>
      </c>
      <c r="L124" s="10"/>
      <c r="M124" s="10"/>
      <c r="N124" s="10"/>
      <c r="O124" s="10"/>
      <c r="P124" s="10"/>
      <c r="Q124" s="10">
        <v>10</v>
      </c>
      <c r="R124" s="10"/>
      <c r="S124" s="10"/>
      <c r="T124" s="10"/>
      <c r="U124" s="10">
        <v>6</v>
      </c>
      <c r="V124" s="9" t="str">
        <f t="shared" si="3"/>
        <v>Alentejo42786</v>
      </c>
      <c r="W124" s="11" t="s">
        <v>38</v>
      </c>
      <c r="X124" s="11" t="s">
        <v>34</v>
      </c>
      <c r="Y124" s="10">
        <v>168</v>
      </c>
      <c r="Z12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4" s="10">
        <v>93</v>
      </c>
      <c r="AB1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4" s="10">
        <v>2</v>
      </c>
      <c r="AD124" s="10">
        <v>8</v>
      </c>
      <c r="AE124" s="10">
        <f t="shared" si="4"/>
        <v>22</v>
      </c>
      <c r="AF124" s="10">
        <f t="shared" si="5"/>
        <v>3</v>
      </c>
      <c r="AG124" s="15">
        <f>Tableau2[[#This Row],[Teams]]/Tableau2[[#This Row],[Fields]]</f>
        <v>7.333333333333333</v>
      </c>
      <c r="AH124" s="13"/>
      <c r="AI124" s="13"/>
    </row>
    <row r="125" spans="1:35" hidden="1">
      <c r="A125" s="9">
        <v>42786</v>
      </c>
      <c r="B125" s="10" t="s">
        <v>36</v>
      </c>
      <c r="C125" s="11">
        <v>2</v>
      </c>
      <c r="D125" s="10" t="s">
        <v>32</v>
      </c>
      <c r="E125" s="10"/>
      <c r="F125" s="10">
        <v>6</v>
      </c>
      <c r="G125" s="10"/>
      <c r="H125" s="10"/>
      <c r="I125" s="10"/>
      <c r="J125" s="10"/>
      <c r="K125" s="10"/>
      <c r="L125" s="10">
        <v>5</v>
      </c>
      <c r="M125" s="10"/>
      <c r="N125" s="10"/>
      <c r="O125" s="10"/>
      <c r="P125" s="10">
        <v>1</v>
      </c>
      <c r="Q125" s="10"/>
      <c r="R125" s="10"/>
      <c r="S125" s="10">
        <v>8</v>
      </c>
      <c r="T125" s="10"/>
      <c r="U125" s="10"/>
      <c r="V125" s="9" t="str">
        <f t="shared" si="3"/>
        <v>Fantasy42786</v>
      </c>
      <c r="W125" s="11" t="s">
        <v>33</v>
      </c>
      <c r="X125" s="11" t="s">
        <v>39</v>
      </c>
      <c r="Y125" s="10">
        <v>187</v>
      </c>
      <c r="Z12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25" s="10">
        <v>102</v>
      </c>
      <c r="AB1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5" s="10">
        <v>1</v>
      </c>
      <c r="AD125" s="10">
        <v>9</v>
      </c>
      <c r="AE125" s="10">
        <f t="shared" si="4"/>
        <v>20</v>
      </c>
      <c r="AF125" s="10">
        <f t="shared" si="5"/>
        <v>4</v>
      </c>
      <c r="AG125" s="15">
        <f>Tableau2[[#This Row],[Teams]]/Tableau2[[#This Row],[Fields]]</f>
        <v>5</v>
      </c>
      <c r="AH125" s="13"/>
      <c r="AI125" s="13"/>
    </row>
    <row r="126" spans="1:35" hidden="1">
      <c r="A126" s="9">
        <v>42787</v>
      </c>
      <c r="B126" s="10" t="s">
        <v>42</v>
      </c>
      <c r="C126" s="11">
        <v>2</v>
      </c>
      <c r="D126" s="10" t="s">
        <v>77</v>
      </c>
      <c r="E126" s="10"/>
      <c r="F126" s="10"/>
      <c r="G126" s="10"/>
      <c r="H126" s="10">
        <v>8</v>
      </c>
      <c r="I126" s="10"/>
      <c r="J126" s="10"/>
      <c r="K126" s="10"/>
      <c r="L126" s="10"/>
      <c r="M126" s="10">
        <v>12</v>
      </c>
      <c r="N126" s="10"/>
      <c r="O126" s="10"/>
      <c r="P126" s="10"/>
      <c r="Q126" s="10"/>
      <c r="R126" s="10">
        <v>18</v>
      </c>
      <c r="S126" s="10"/>
      <c r="T126" s="10"/>
      <c r="U126" s="10"/>
      <c r="V126" s="9" t="str">
        <f t="shared" si="3"/>
        <v>Haut-Var42787</v>
      </c>
      <c r="W126" s="11" t="s">
        <v>38</v>
      </c>
      <c r="X126" s="11" t="s">
        <v>34</v>
      </c>
      <c r="Y126" s="10">
        <v>188</v>
      </c>
      <c r="Z12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26" s="10">
        <v>100</v>
      </c>
      <c r="AB1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6" s="10">
        <v>2</v>
      </c>
      <c r="AD126" s="10">
        <v>8</v>
      </c>
      <c r="AE126" s="10">
        <f t="shared" si="4"/>
        <v>38</v>
      </c>
      <c r="AF126" s="10">
        <f t="shared" si="5"/>
        <v>3</v>
      </c>
      <c r="AG126" s="15">
        <f>Tableau2[[#This Row],[Teams]]/Tableau2[[#This Row],[Fields]]</f>
        <v>12.666666666666666</v>
      </c>
      <c r="AH126" s="13"/>
      <c r="AI126" s="13"/>
    </row>
    <row r="127" spans="1:35" hidden="1">
      <c r="A127" s="9">
        <v>42787</v>
      </c>
      <c r="B127" s="10" t="s">
        <v>42</v>
      </c>
      <c r="C127" s="11">
        <v>2</v>
      </c>
      <c r="D127" s="10" t="s">
        <v>78</v>
      </c>
      <c r="E127" s="10"/>
      <c r="F127" s="10"/>
      <c r="G127" s="10"/>
      <c r="H127" s="10"/>
      <c r="I127" s="10"/>
      <c r="J127" s="10"/>
      <c r="K127" s="10">
        <v>6</v>
      </c>
      <c r="L127" s="10"/>
      <c r="M127" s="10"/>
      <c r="N127" s="10"/>
      <c r="O127" s="10"/>
      <c r="P127" s="10"/>
      <c r="Q127" s="10">
        <v>10</v>
      </c>
      <c r="R127" s="10"/>
      <c r="S127" s="10"/>
      <c r="T127" s="10"/>
      <c r="U127" s="10">
        <v>6</v>
      </c>
      <c r="V127" s="9" t="str">
        <f t="shared" si="3"/>
        <v>Alentejo42787</v>
      </c>
      <c r="W127" s="11" t="s">
        <v>38</v>
      </c>
      <c r="X127" s="11" t="s">
        <v>39</v>
      </c>
      <c r="Y127" s="10">
        <v>204</v>
      </c>
      <c r="Z12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27" s="10">
        <v>105</v>
      </c>
      <c r="AB1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7" s="10">
        <v>2</v>
      </c>
      <c r="AD127" s="10">
        <v>8</v>
      </c>
      <c r="AE127" s="10">
        <f t="shared" si="4"/>
        <v>22</v>
      </c>
      <c r="AF127" s="10">
        <f t="shared" si="5"/>
        <v>3</v>
      </c>
      <c r="AG127" s="15">
        <f>Tableau2[[#This Row],[Teams]]/Tableau2[[#This Row],[Fields]]</f>
        <v>7.333333333333333</v>
      </c>
      <c r="AH127" s="13"/>
      <c r="AI127" s="13"/>
    </row>
    <row r="128" spans="1:35" hidden="1">
      <c r="A128" s="9">
        <v>42787</v>
      </c>
      <c r="B128" s="10" t="s">
        <v>42</v>
      </c>
      <c r="C128" s="11">
        <v>2</v>
      </c>
      <c r="D128" s="10" t="s">
        <v>32</v>
      </c>
      <c r="E128" s="10"/>
      <c r="F128" s="10">
        <v>9</v>
      </c>
      <c r="G128" s="10"/>
      <c r="H128" s="10"/>
      <c r="I128" s="10"/>
      <c r="J128" s="10"/>
      <c r="K128" s="10"/>
      <c r="L128" s="10">
        <v>4</v>
      </c>
      <c r="M128" s="10"/>
      <c r="N128" s="10"/>
      <c r="O128" s="10"/>
      <c r="P128" s="10">
        <v>7</v>
      </c>
      <c r="Q128" s="10"/>
      <c r="R128" s="10"/>
      <c r="S128" s="10">
        <v>5</v>
      </c>
      <c r="T128" s="10"/>
      <c r="U128" s="10"/>
      <c r="V128" s="9" t="str">
        <f t="shared" si="3"/>
        <v>Fantasy42787</v>
      </c>
      <c r="W128" s="11" t="s">
        <v>33</v>
      </c>
      <c r="X128" s="11" t="s">
        <v>34</v>
      </c>
      <c r="Y128" s="10">
        <v>163</v>
      </c>
      <c r="Z12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28" s="10">
        <v>93</v>
      </c>
      <c r="AB1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8" s="10">
        <v>1</v>
      </c>
      <c r="AD128" s="10">
        <v>8</v>
      </c>
      <c r="AE128" s="10">
        <f t="shared" si="4"/>
        <v>25</v>
      </c>
      <c r="AF128" s="10">
        <f t="shared" si="5"/>
        <v>4</v>
      </c>
      <c r="AG128" s="15">
        <f>Tableau2[[#This Row],[Teams]]/Tableau2[[#This Row],[Fields]]</f>
        <v>6.25</v>
      </c>
      <c r="AH128" s="13"/>
      <c r="AI128" s="13"/>
    </row>
    <row r="129" spans="1:35" hidden="1">
      <c r="A129" s="9">
        <v>42788</v>
      </c>
      <c r="B129" s="10" t="s">
        <v>44</v>
      </c>
      <c r="C129" s="11">
        <v>2</v>
      </c>
      <c r="D129" s="10" t="s">
        <v>79</v>
      </c>
      <c r="E129" s="10"/>
      <c r="F129" s="10">
        <v>9</v>
      </c>
      <c r="G129" s="10"/>
      <c r="H129" s="10"/>
      <c r="I129" s="10"/>
      <c r="J129" s="10"/>
      <c r="K129" s="10"/>
      <c r="L129" s="10"/>
      <c r="M129" s="10"/>
      <c r="N129" s="10"/>
      <c r="O129" s="10"/>
      <c r="P129" s="10">
        <v>11</v>
      </c>
      <c r="Q129" s="10"/>
      <c r="R129" s="10"/>
      <c r="S129" s="10">
        <v>6</v>
      </c>
      <c r="T129" s="10"/>
      <c r="U129" s="10"/>
      <c r="V129" s="9" t="str">
        <f t="shared" si="3"/>
        <v>Provence42788</v>
      </c>
      <c r="W129" s="11" t="s">
        <v>38</v>
      </c>
      <c r="X129" s="11" t="s">
        <v>39</v>
      </c>
      <c r="Y129" s="10">
        <v>182</v>
      </c>
      <c r="Z12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29" s="10">
        <v>95</v>
      </c>
      <c r="AB1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29" s="10">
        <v>2</v>
      </c>
      <c r="AD129" s="10">
        <v>8</v>
      </c>
      <c r="AE129" s="10">
        <f t="shared" si="4"/>
        <v>26</v>
      </c>
      <c r="AF129" s="10">
        <f t="shared" si="5"/>
        <v>3</v>
      </c>
      <c r="AG129" s="15">
        <f>Tableau2[[#This Row],[Teams]]/Tableau2[[#This Row],[Fields]]</f>
        <v>8.6666666666666661</v>
      </c>
      <c r="AH129" s="13"/>
      <c r="AI129" s="13"/>
    </row>
    <row r="130" spans="1:35" hidden="1">
      <c r="A130" s="9">
        <v>42788</v>
      </c>
      <c r="B130" s="10" t="s">
        <v>44</v>
      </c>
      <c r="C130" s="11">
        <v>2</v>
      </c>
      <c r="D130" s="10" t="s">
        <v>78</v>
      </c>
      <c r="E130" s="10"/>
      <c r="F130" s="10"/>
      <c r="G130" s="10"/>
      <c r="H130" s="10"/>
      <c r="I130" s="10"/>
      <c r="J130" s="10"/>
      <c r="K130" s="10">
        <v>6</v>
      </c>
      <c r="L130" s="10"/>
      <c r="M130" s="10"/>
      <c r="N130" s="10"/>
      <c r="O130" s="10"/>
      <c r="P130" s="10"/>
      <c r="Q130" s="10">
        <v>10</v>
      </c>
      <c r="R130" s="10"/>
      <c r="S130" s="10"/>
      <c r="T130" s="10"/>
      <c r="U130" s="10">
        <v>6</v>
      </c>
      <c r="V130" s="9" t="str">
        <f t="shared" ref="V130:V193" si="6">D130&amp;A130</f>
        <v>Alentejo42788</v>
      </c>
      <c r="W130" s="11" t="s">
        <v>38</v>
      </c>
      <c r="X130" s="11" t="s">
        <v>39</v>
      </c>
      <c r="Y130" s="10">
        <v>189</v>
      </c>
      <c r="Z13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0" s="10">
        <v>105</v>
      </c>
      <c r="AB1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0" s="10">
        <v>2</v>
      </c>
      <c r="AD130" s="10">
        <v>8</v>
      </c>
      <c r="AE130" s="10">
        <f t="shared" ref="AE130:AE193" si="7">SUM(E130:U130)</f>
        <v>22</v>
      </c>
      <c r="AF130" s="10">
        <f t="shared" ref="AF130:AF193" si="8">COUNT(E130:U130)</f>
        <v>3</v>
      </c>
      <c r="AG130" s="15">
        <f>Tableau2[[#This Row],[Teams]]/Tableau2[[#This Row],[Fields]]</f>
        <v>7.333333333333333</v>
      </c>
      <c r="AH130" s="13"/>
      <c r="AI130" s="13"/>
    </row>
    <row r="131" spans="1:35" hidden="1">
      <c r="A131" s="9">
        <v>42788</v>
      </c>
      <c r="B131" s="10" t="s">
        <v>44</v>
      </c>
      <c r="C131" s="11">
        <v>2</v>
      </c>
      <c r="D131" s="10" t="s">
        <v>32</v>
      </c>
      <c r="E131" s="10"/>
      <c r="F131" s="10"/>
      <c r="G131" s="10"/>
      <c r="H131" s="10">
        <v>6</v>
      </c>
      <c r="I131" s="10"/>
      <c r="J131" s="10"/>
      <c r="K131" s="10"/>
      <c r="L131" s="10"/>
      <c r="M131" s="10">
        <v>6</v>
      </c>
      <c r="N131" s="10"/>
      <c r="O131" s="10"/>
      <c r="P131" s="10"/>
      <c r="Q131" s="10"/>
      <c r="R131" s="10">
        <v>8</v>
      </c>
      <c r="S131" s="10"/>
      <c r="T131" s="10">
        <v>7</v>
      </c>
      <c r="U131" s="10"/>
      <c r="V131" s="9" t="str">
        <f t="shared" si="6"/>
        <v>Fantasy42788</v>
      </c>
      <c r="W131" s="11" t="s">
        <v>33</v>
      </c>
      <c r="X131" s="11" t="s">
        <v>47</v>
      </c>
      <c r="Y131" s="10">
        <v>253</v>
      </c>
      <c r="Z13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31" s="10">
        <v>145</v>
      </c>
      <c r="AB1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31" s="10">
        <v>1</v>
      </c>
      <c r="AD131" s="10">
        <v>8</v>
      </c>
      <c r="AE131" s="10">
        <f t="shared" si="7"/>
        <v>27</v>
      </c>
      <c r="AF131" s="10">
        <f t="shared" si="8"/>
        <v>4</v>
      </c>
      <c r="AG131" s="15">
        <f>Tableau2[[#This Row],[Teams]]/Tableau2[[#This Row],[Fields]]</f>
        <v>6.75</v>
      </c>
      <c r="AH131" s="13"/>
      <c r="AI131" s="13"/>
    </row>
    <row r="132" spans="1:35" hidden="1">
      <c r="A132" s="9">
        <v>42789</v>
      </c>
      <c r="B132" s="10" t="s">
        <v>46</v>
      </c>
      <c r="C132" s="11">
        <v>2</v>
      </c>
      <c r="D132" s="10" t="s">
        <v>79</v>
      </c>
      <c r="E132" s="10"/>
      <c r="F132" s="10">
        <v>9</v>
      </c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9" t="str">
        <f t="shared" si="6"/>
        <v>Provence42789</v>
      </c>
      <c r="W132" s="11" t="s">
        <v>38</v>
      </c>
      <c r="X132" s="11" t="s">
        <v>34</v>
      </c>
      <c r="Y132" s="10">
        <v>164</v>
      </c>
      <c r="Z13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32" s="10">
        <v>93</v>
      </c>
      <c r="AB1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2" s="10">
        <v>2</v>
      </c>
      <c r="AD132" s="10">
        <v>8</v>
      </c>
      <c r="AE132" s="10">
        <f t="shared" si="7"/>
        <v>9</v>
      </c>
      <c r="AF132" s="10">
        <f t="shared" si="8"/>
        <v>1</v>
      </c>
      <c r="AG132" s="15">
        <f>Tableau2[[#This Row],[Teams]]/Tableau2[[#This Row],[Fields]]</f>
        <v>9</v>
      </c>
      <c r="AH132" s="13"/>
      <c r="AI132" s="13"/>
    </row>
    <row r="133" spans="1:35" hidden="1">
      <c r="A133" s="9">
        <v>42789</v>
      </c>
      <c r="B133" s="10" t="s">
        <v>46</v>
      </c>
      <c r="C133" s="11">
        <v>2</v>
      </c>
      <c r="D133" s="10" t="s">
        <v>78</v>
      </c>
      <c r="E133" s="10"/>
      <c r="F133" s="10"/>
      <c r="G133" s="10"/>
      <c r="H133" s="10"/>
      <c r="I133" s="10"/>
      <c r="J133" s="10"/>
      <c r="K133" s="10">
        <v>6</v>
      </c>
      <c r="L133" s="10"/>
      <c r="M133" s="10"/>
      <c r="N133" s="10"/>
      <c r="O133" s="10"/>
      <c r="P133" s="10"/>
      <c r="Q133" s="10">
        <v>10</v>
      </c>
      <c r="R133" s="10"/>
      <c r="S133" s="10"/>
      <c r="T133" s="10"/>
      <c r="U133" s="10">
        <v>6</v>
      </c>
      <c r="V133" s="9" t="str">
        <f t="shared" si="6"/>
        <v>Alentejo42789</v>
      </c>
      <c r="W133" s="11" t="s">
        <v>38</v>
      </c>
      <c r="X133" s="11" t="s">
        <v>34</v>
      </c>
      <c r="Y133" s="10">
        <v>195</v>
      </c>
      <c r="Z13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3" s="10">
        <v>101</v>
      </c>
      <c r="AB1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3" s="10">
        <v>2</v>
      </c>
      <c r="AD133" s="10">
        <v>8</v>
      </c>
      <c r="AE133" s="10">
        <f t="shared" si="7"/>
        <v>22</v>
      </c>
      <c r="AF133" s="10">
        <f t="shared" si="8"/>
        <v>3</v>
      </c>
      <c r="AG133" s="15">
        <f>Tableau2[[#This Row],[Teams]]/Tableau2[[#This Row],[Fields]]</f>
        <v>7.333333333333333</v>
      </c>
      <c r="AH133" s="13"/>
      <c r="AI133" s="13"/>
    </row>
    <row r="134" spans="1:35" hidden="1">
      <c r="A134" s="9">
        <v>42789</v>
      </c>
      <c r="B134" s="10" t="s">
        <v>46</v>
      </c>
      <c r="C134" s="11">
        <v>2</v>
      </c>
      <c r="D134" s="10" t="s">
        <v>32</v>
      </c>
      <c r="E134" s="10"/>
      <c r="F134" s="10"/>
      <c r="G134" s="10"/>
      <c r="H134" s="10">
        <v>5</v>
      </c>
      <c r="I134" s="10"/>
      <c r="J134" s="10"/>
      <c r="K134" s="10"/>
      <c r="L134" s="10">
        <v>7</v>
      </c>
      <c r="M134" s="10"/>
      <c r="N134" s="10"/>
      <c r="O134" s="10"/>
      <c r="P134" s="10">
        <v>8</v>
      </c>
      <c r="Q134" s="10"/>
      <c r="R134" s="10"/>
      <c r="S134" s="10"/>
      <c r="T134" s="10">
        <v>4</v>
      </c>
      <c r="U134" s="10"/>
      <c r="V134" s="9" t="str">
        <f t="shared" si="6"/>
        <v>Fantasy42789</v>
      </c>
      <c r="W134" s="11" t="s">
        <v>33</v>
      </c>
      <c r="X134" s="11" t="s">
        <v>39</v>
      </c>
      <c r="Y134" s="10">
        <v>159</v>
      </c>
      <c r="Z13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34" s="10">
        <v>85</v>
      </c>
      <c r="AB1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34" s="10">
        <v>1</v>
      </c>
      <c r="AD134" s="10">
        <v>8</v>
      </c>
      <c r="AE134" s="10">
        <f t="shared" si="7"/>
        <v>24</v>
      </c>
      <c r="AF134" s="10">
        <f t="shared" si="8"/>
        <v>4</v>
      </c>
      <c r="AG134" s="15">
        <f>Tableau2[[#This Row],[Teams]]/Tableau2[[#This Row],[Fields]]</f>
        <v>6</v>
      </c>
      <c r="AH134" s="13"/>
      <c r="AI134" s="13"/>
    </row>
    <row r="135" spans="1:35" hidden="1">
      <c r="A135" s="9">
        <v>42789</v>
      </c>
      <c r="B135" s="10" t="s">
        <v>46</v>
      </c>
      <c r="C135" s="11">
        <v>2</v>
      </c>
      <c r="D135" s="10" t="s">
        <v>80</v>
      </c>
      <c r="E135" s="10"/>
      <c r="F135" s="10"/>
      <c r="G135" s="10">
        <v>7</v>
      </c>
      <c r="H135" s="10"/>
      <c r="I135" s="10"/>
      <c r="J135" s="10"/>
      <c r="K135" s="10"/>
      <c r="L135" s="10"/>
      <c r="M135" s="10"/>
      <c r="N135" s="10">
        <v>3</v>
      </c>
      <c r="O135" s="10"/>
      <c r="P135" s="10"/>
      <c r="Q135" s="10"/>
      <c r="R135" s="10">
        <v>6</v>
      </c>
      <c r="S135" s="10"/>
      <c r="T135" s="10">
        <v>4</v>
      </c>
      <c r="U135" s="10"/>
      <c r="V135" s="9" t="str">
        <f t="shared" si="6"/>
        <v>Abu Dhabi42789</v>
      </c>
      <c r="W135" s="11" t="s">
        <v>38</v>
      </c>
      <c r="X135" s="11" t="s">
        <v>39</v>
      </c>
      <c r="Y135" s="10">
        <v>187</v>
      </c>
      <c r="Z13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5" s="10">
        <v>98</v>
      </c>
      <c r="AB1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5" s="10">
        <v>3</v>
      </c>
      <c r="AD135" s="10">
        <v>9</v>
      </c>
      <c r="AE135" s="10">
        <f t="shared" si="7"/>
        <v>20</v>
      </c>
      <c r="AF135" s="10">
        <f t="shared" si="8"/>
        <v>4</v>
      </c>
      <c r="AG135" s="15">
        <f>Tableau2[[#This Row],[Teams]]/Tableau2[[#This Row],[Fields]]</f>
        <v>5</v>
      </c>
      <c r="AH135" s="13"/>
      <c r="AI135" s="13"/>
    </row>
    <row r="136" spans="1:35" hidden="1">
      <c r="A136" s="9">
        <v>42790</v>
      </c>
      <c r="B136" s="10" t="s">
        <v>48</v>
      </c>
      <c r="C136" s="11">
        <v>2</v>
      </c>
      <c r="D136" s="10" t="s">
        <v>79</v>
      </c>
      <c r="E136" s="10"/>
      <c r="F136" s="10">
        <v>9</v>
      </c>
      <c r="G136" s="10"/>
      <c r="H136" s="10"/>
      <c r="I136" s="10"/>
      <c r="J136" s="10"/>
      <c r="K136" s="10"/>
      <c r="L136" s="10"/>
      <c r="M136" s="10"/>
      <c r="N136" s="10"/>
      <c r="O136" s="10"/>
      <c r="P136" s="10">
        <v>11</v>
      </c>
      <c r="Q136" s="10"/>
      <c r="R136" s="10"/>
      <c r="S136" s="10">
        <v>6</v>
      </c>
      <c r="T136" s="10"/>
      <c r="U136" s="10"/>
      <c r="V136" s="9" t="str">
        <f t="shared" si="6"/>
        <v>Provence42790</v>
      </c>
      <c r="W136" s="11" t="s">
        <v>38</v>
      </c>
      <c r="X136" s="11" t="s">
        <v>34</v>
      </c>
      <c r="Y136" s="10">
        <v>165</v>
      </c>
      <c r="Z13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36" s="10">
        <v>94</v>
      </c>
      <c r="AB1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6" s="10">
        <v>2</v>
      </c>
      <c r="AD136" s="10">
        <v>8</v>
      </c>
      <c r="AE136" s="10">
        <f t="shared" si="7"/>
        <v>26</v>
      </c>
      <c r="AF136" s="10">
        <f t="shared" si="8"/>
        <v>3</v>
      </c>
      <c r="AG136" s="15">
        <f>Tableau2[[#This Row],[Teams]]/Tableau2[[#This Row],[Fields]]</f>
        <v>8.6666666666666661</v>
      </c>
      <c r="AH136" s="13"/>
      <c r="AI136" s="13"/>
    </row>
    <row r="137" spans="1:35" hidden="1">
      <c r="A137" s="9">
        <v>42790</v>
      </c>
      <c r="B137" s="10" t="s">
        <v>48</v>
      </c>
      <c r="C137" s="11">
        <v>2</v>
      </c>
      <c r="D137" s="10" t="s">
        <v>78</v>
      </c>
      <c r="E137" s="10"/>
      <c r="F137" s="10"/>
      <c r="G137" s="10"/>
      <c r="H137" s="10"/>
      <c r="I137" s="10"/>
      <c r="J137" s="10"/>
      <c r="K137" s="10">
        <v>6</v>
      </c>
      <c r="L137" s="10"/>
      <c r="M137" s="10"/>
      <c r="N137" s="10"/>
      <c r="O137" s="10"/>
      <c r="P137" s="10"/>
      <c r="Q137" s="10">
        <v>10</v>
      </c>
      <c r="R137" s="10"/>
      <c r="S137" s="10"/>
      <c r="T137" s="10"/>
      <c r="U137" s="10">
        <v>6</v>
      </c>
      <c r="V137" s="9" t="str">
        <f t="shared" si="6"/>
        <v>Alentejo42790</v>
      </c>
      <c r="W137" s="11" t="s">
        <v>38</v>
      </c>
      <c r="X137" s="11" t="s">
        <v>39</v>
      </c>
      <c r="Y137" s="10">
        <v>188</v>
      </c>
      <c r="Z13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7" s="10">
        <v>99</v>
      </c>
      <c r="AB13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7" s="10">
        <v>2</v>
      </c>
      <c r="AD137" s="10">
        <v>8</v>
      </c>
      <c r="AE137" s="10">
        <f t="shared" si="7"/>
        <v>22</v>
      </c>
      <c r="AF137" s="10">
        <f t="shared" si="8"/>
        <v>3</v>
      </c>
      <c r="AG137" s="15">
        <f>Tableau2[[#This Row],[Teams]]/Tableau2[[#This Row],[Fields]]</f>
        <v>7.333333333333333</v>
      </c>
      <c r="AH137" s="13"/>
      <c r="AI137" s="13"/>
    </row>
    <row r="138" spans="1:35" hidden="1">
      <c r="A138" s="9">
        <v>42790</v>
      </c>
      <c r="B138" s="10" t="s">
        <v>48</v>
      </c>
      <c r="C138" s="11">
        <v>2</v>
      </c>
      <c r="D138" s="10" t="s">
        <v>32</v>
      </c>
      <c r="E138" s="10"/>
      <c r="F138" s="10"/>
      <c r="G138" s="10">
        <v>6</v>
      </c>
      <c r="H138" s="10"/>
      <c r="I138" s="10"/>
      <c r="J138" s="10"/>
      <c r="K138" s="10"/>
      <c r="L138" s="10">
        <v>5</v>
      </c>
      <c r="M138" s="10"/>
      <c r="N138" s="10"/>
      <c r="O138" s="10">
        <v>8</v>
      </c>
      <c r="P138" s="10"/>
      <c r="Q138" s="10"/>
      <c r="R138" s="10"/>
      <c r="S138" s="10">
        <v>8</v>
      </c>
      <c r="T138" s="10"/>
      <c r="U138" s="10"/>
      <c r="V138" s="9" t="str">
        <f t="shared" si="6"/>
        <v>Fantasy42790</v>
      </c>
      <c r="W138" s="11" t="s">
        <v>33</v>
      </c>
      <c r="X138" s="11" t="s">
        <v>34</v>
      </c>
      <c r="Y138" s="10">
        <v>185</v>
      </c>
      <c r="Z13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38" s="10">
        <v>105</v>
      </c>
      <c r="AB13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38" s="10">
        <v>1</v>
      </c>
      <c r="AD138" s="10">
        <v>8</v>
      </c>
      <c r="AE138" s="10">
        <f t="shared" si="7"/>
        <v>27</v>
      </c>
      <c r="AF138" s="10">
        <f t="shared" si="8"/>
        <v>4</v>
      </c>
      <c r="AG138" s="15">
        <f>Tableau2[[#This Row],[Teams]]/Tableau2[[#This Row],[Fields]]</f>
        <v>6.75</v>
      </c>
      <c r="AH138" s="13"/>
      <c r="AI138" s="13"/>
    </row>
    <row r="139" spans="1:35" hidden="1">
      <c r="A139" s="9">
        <v>42790</v>
      </c>
      <c r="B139" s="10" t="s">
        <v>48</v>
      </c>
      <c r="C139" s="11">
        <v>2</v>
      </c>
      <c r="D139" s="10" t="s">
        <v>80</v>
      </c>
      <c r="E139" s="10"/>
      <c r="F139" s="10"/>
      <c r="G139" s="10">
        <v>7</v>
      </c>
      <c r="H139" s="10"/>
      <c r="I139" s="10"/>
      <c r="J139" s="10"/>
      <c r="K139" s="10"/>
      <c r="L139" s="10"/>
      <c r="M139" s="10"/>
      <c r="N139" s="10">
        <v>3</v>
      </c>
      <c r="O139" s="10"/>
      <c r="P139" s="10"/>
      <c r="Q139" s="10"/>
      <c r="R139" s="10">
        <v>6</v>
      </c>
      <c r="S139" s="10"/>
      <c r="T139" s="10">
        <v>4</v>
      </c>
      <c r="U139" s="10"/>
      <c r="V139" s="9" t="str">
        <f t="shared" si="6"/>
        <v>Abu Dhabi42790</v>
      </c>
      <c r="W139" s="11" t="s">
        <v>38</v>
      </c>
      <c r="X139" s="11" t="s">
        <v>39</v>
      </c>
      <c r="Y139" s="10">
        <v>155</v>
      </c>
      <c r="Z13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39" s="10">
        <v>82</v>
      </c>
      <c r="AB13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39" s="10">
        <v>3</v>
      </c>
      <c r="AD139" s="10">
        <v>9</v>
      </c>
      <c r="AE139" s="10">
        <f t="shared" si="7"/>
        <v>20</v>
      </c>
      <c r="AF139" s="10">
        <f t="shared" si="8"/>
        <v>4</v>
      </c>
      <c r="AG139" s="15">
        <f>Tableau2[[#This Row],[Teams]]/Tableau2[[#This Row],[Fields]]</f>
        <v>5</v>
      </c>
      <c r="AH139" s="13"/>
      <c r="AI139" s="13"/>
    </row>
    <row r="140" spans="1:35" hidden="1">
      <c r="A140" s="9">
        <v>42791</v>
      </c>
      <c r="B140" s="10" t="s">
        <v>49</v>
      </c>
      <c r="C140" s="11">
        <v>2</v>
      </c>
      <c r="D140" s="10" t="s">
        <v>81</v>
      </c>
      <c r="E140" s="10"/>
      <c r="F140" s="10"/>
      <c r="G140" s="10">
        <v>8</v>
      </c>
      <c r="H140" s="10"/>
      <c r="I140" s="10"/>
      <c r="J140" s="10"/>
      <c r="K140" s="10">
        <v>10</v>
      </c>
      <c r="L140" s="10"/>
      <c r="M140" s="10"/>
      <c r="N140" s="10"/>
      <c r="O140" s="10">
        <v>14</v>
      </c>
      <c r="P140" s="10"/>
      <c r="Q140" s="10">
        <v>15</v>
      </c>
      <c r="R140" s="10"/>
      <c r="S140" s="10">
        <v>12</v>
      </c>
      <c r="T140" s="10"/>
      <c r="U140" s="10"/>
      <c r="V140" s="9" t="str">
        <f t="shared" si="6"/>
        <v>Omloop Het Blad42791</v>
      </c>
      <c r="W140" s="11" t="s">
        <v>33</v>
      </c>
      <c r="X140" s="11" t="s">
        <v>41</v>
      </c>
      <c r="Y140" s="10">
        <v>198</v>
      </c>
      <c r="Z14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0" s="10">
        <v>124</v>
      </c>
      <c r="AB14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40" s="10">
        <v>4</v>
      </c>
      <c r="AD140" s="10">
        <v>9</v>
      </c>
      <c r="AE140" s="10">
        <f t="shared" si="7"/>
        <v>59</v>
      </c>
      <c r="AF140" s="10">
        <f t="shared" si="8"/>
        <v>5</v>
      </c>
      <c r="AG140" s="15">
        <f>Tableau2[[#This Row],[Teams]]/Tableau2[[#This Row],[Fields]]</f>
        <v>11.8</v>
      </c>
      <c r="AH140" s="13"/>
      <c r="AI140" s="13"/>
    </row>
    <row r="141" spans="1:35" hidden="1">
      <c r="A141" s="9">
        <v>42791</v>
      </c>
      <c r="B141" s="10" t="s">
        <v>49</v>
      </c>
      <c r="C141" s="11">
        <v>2</v>
      </c>
      <c r="D141" s="10" t="s">
        <v>80</v>
      </c>
      <c r="E141" s="10"/>
      <c r="F141" s="10"/>
      <c r="G141" s="10">
        <v>7</v>
      </c>
      <c r="H141" s="10"/>
      <c r="I141" s="10"/>
      <c r="J141" s="10"/>
      <c r="K141" s="10"/>
      <c r="L141" s="10"/>
      <c r="M141" s="10"/>
      <c r="N141" s="10">
        <v>3</v>
      </c>
      <c r="O141" s="10"/>
      <c r="P141" s="10"/>
      <c r="Q141" s="10"/>
      <c r="R141" s="10">
        <v>6</v>
      </c>
      <c r="S141" s="10"/>
      <c r="T141" s="10">
        <v>4</v>
      </c>
      <c r="U141" s="10"/>
      <c r="V141" s="9" t="str">
        <f t="shared" si="6"/>
        <v>Abu Dhabi42791</v>
      </c>
      <c r="W141" s="11" t="s">
        <v>38</v>
      </c>
      <c r="X141" s="11" t="s">
        <v>34</v>
      </c>
      <c r="Y141" s="10">
        <v>186</v>
      </c>
      <c r="Z14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1" s="10">
        <v>98</v>
      </c>
      <c r="AB1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41" s="10">
        <v>3</v>
      </c>
      <c r="AD141" s="10">
        <v>9</v>
      </c>
      <c r="AE141" s="10">
        <f t="shared" si="7"/>
        <v>20</v>
      </c>
      <c r="AF141" s="10">
        <f t="shared" si="8"/>
        <v>4</v>
      </c>
      <c r="AG141" s="15">
        <f>Tableau2[[#This Row],[Teams]]/Tableau2[[#This Row],[Fields]]</f>
        <v>5</v>
      </c>
      <c r="AH141" s="13"/>
      <c r="AI141" s="13"/>
    </row>
    <row r="142" spans="1:35" hidden="1">
      <c r="A142" s="9">
        <v>42792</v>
      </c>
      <c r="B142" s="10" t="s">
        <v>50</v>
      </c>
      <c r="C142" s="11">
        <v>2</v>
      </c>
      <c r="D142" s="10" t="s">
        <v>82</v>
      </c>
      <c r="E142" s="10"/>
      <c r="F142" s="10"/>
      <c r="G142" s="10"/>
      <c r="H142" s="10">
        <v>14</v>
      </c>
      <c r="I142" s="10"/>
      <c r="J142" s="10"/>
      <c r="K142" s="10"/>
      <c r="L142" s="10">
        <v>7</v>
      </c>
      <c r="M142" s="10"/>
      <c r="N142" s="10"/>
      <c r="O142" s="10"/>
      <c r="P142" s="10">
        <v>22</v>
      </c>
      <c r="Q142" s="10"/>
      <c r="R142" s="10"/>
      <c r="S142" s="10">
        <v>14</v>
      </c>
      <c r="T142" s="10"/>
      <c r="U142" s="10">
        <v>7</v>
      </c>
      <c r="V142" s="9" t="str">
        <f t="shared" si="6"/>
        <v>Autour de Bruxelles42792</v>
      </c>
      <c r="W142" s="11" t="s">
        <v>33</v>
      </c>
      <c r="X142" s="11" t="s">
        <v>41</v>
      </c>
      <c r="Y142" s="10">
        <v>186</v>
      </c>
      <c r="Z14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2" s="10">
        <v>102</v>
      </c>
      <c r="AB14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42" s="10">
        <v>3</v>
      </c>
      <c r="AD142" s="10">
        <v>8</v>
      </c>
      <c r="AE142" s="10">
        <f t="shared" si="7"/>
        <v>64</v>
      </c>
      <c r="AF142" s="10">
        <f t="shared" si="8"/>
        <v>5</v>
      </c>
      <c r="AG142" s="15">
        <f>Tableau2[[#This Row],[Teams]]/Tableau2[[#This Row],[Fields]]</f>
        <v>12.8</v>
      </c>
      <c r="AH142" s="13"/>
      <c r="AI142" s="13"/>
    </row>
    <row r="143" spans="1:35" hidden="1">
      <c r="A143" s="9">
        <v>42792</v>
      </c>
      <c r="B143" s="10" t="s">
        <v>50</v>
      </c>
      <c r="C143" s="11">
        <v>2</v>
      </c>
      <c r="D143" s="10" t="s">
        <v>80</v>
      </c>
      <c r="E143" s="10"/>
      <c r="F143" s="10"/>
      <c r="G143" s="10">
        <v>7</v>
      </c>
      <c r="H143" s="10"/>
      <c r="I143" s="10"/>
      <c r="J143" s="10"/>
      <c r="K143" s="10"/>
      <c r="L143" s="10"/>
      <c r="M143" s="10"/>
      <c r="N143" s="10">
        <v>3</v>
      </c>
      <c r="O143" s="10"/>
      <c r="P143" s="10"/>
      <c r="Q143" s="10"/>
      <c r="R143" s="10">
        <v>6</v>
      </c>
      <c r="S143" s="10"/>
      <c r="T143" s="10">
        <v>4</v>
      </c>
      <c r="U143" s="10"/>
      <c r="V143" s="9" t="str">
        <f t="shared" si="6"/>
        <v>Abu Dhabi42792</v>
      </c>
      <c r="W143" s="11" t="s">
        <v>38</v>
      </c>
      <c r="X143" s="11" t="s">
        <v>39</v>
      </c>
      <c r="Y143" s="10">
        <v>143</v>
      </c>
      <c r="Z14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43" s="10">
        <v>80</v>
      </c>
      <c r="AB14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43" s="10">
        <v>3</v>
      </c>
      <c r="AD143" s="10">
        <v>9</v>
      </c>
      <c r="AE143" s="10">
        <f t="shared" si="7"/>
        <v>20</v>
      </c>
      <c r="AF143" s="10">
        <f t="shared" si="8"/>
        <v>4</v>
      </c>
      <c r="AG143" s="15">
        <f>Tableau2[[#This Row],[Teams]]/Tableau2[[#This Row],[Fields]]</f>
        <v>5</v>
      </c>
      <c r="AH143" s="13"/>
      <c r="AI143" s="13"/>
    </row>
    <row r="144" spans="1:35" hidden="1">
      <c r="A144" s="9">
        <v>42793</v>
      </c>
      <c r="B144" s="10" t="s">
        <v>36</v>
      </c>
      <c r="C144" s="11">
        <v>2</v>
      </c>
      <c r="D144" s="10" t="s">
        <v>83</v>
      </c>
      <c r="E144" s="10"/>
      <c r="F144" s="10">
        <v>8</v>
      </c>
      <c r="G144" s="10"/>
      <c r="H144" s="10"/>
      <c r="I144" s="10"/>
      <c r="J144" s="10"/>
      <c r="K144" s="10">
        <v>11</v>
      </c>
      <c r="L144" s="10"/>
      <c r="M144" s="10"/>
      <c r="N144" s="10"/>
      <c r="O144" s="10">
        <v>11</v>
      </c>
      <c r="P144" s="10"/>
      <c r="Q144" s="10">
        <v>15</v>
      </c>
      <c r="R144" s="10"/>
      <c r="S144" s="10"/>
      <c r="T144" s="10">
        <v>11</v>
      </c>
      <c r="U144" s="10"/>
      <c r="V144" s="9" t="str">
        <f t="shared" si="6"/>
        <v>Sud Ardeche42793</v>
      </c>
      <c r="W144" s="11" t="s">
        <v>33</v>
      </c>
      <c r="X144" s="11" t="s">
        <v>34</v>
      </c>
      <c r="Y144" s="10">
        <v>209</v>
      </c>
      <c r="Z14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44" s="10">
        <v>115</v>
      </c>
      <c r="AB14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44" s="10">
        <v>2</v>
      </c>
      <c r="AD144" s="10">
        <v>8</v>
      </c>
      <c r="AE144" s="10">
        <f t="shared" si="7"/>
        <v>56</v>
      </c>
      <c r="AF144" s="10">
        <f t="shared" si="8"/>
        <v>5</v>
      </c>
      <c r="AG144" s="15">
        <f>Tableau2[[#This Row],[Teams]]/Tableau2[[#This Row],[Fields]]</f>
        <v>11.2</v>
      </c>
      <c r="AH144" s="13"/>
      <c r="AI144" s="13"/>
    </row>
    <row r="145" spans="1:35" hidden="1">
      <c r="A145" s="9">
        <v>42794</v>
      </c>
      <c r="B145" s="10" t="s">
        <v>42</v>
      </c>
      <c r="C145" s="11">
        <v>2</v>
      </c>
      <c r="D145" s="10" t="s">
        <v>84</v>
      </c>
      <c r="E145" s="10"/>
      <c r="F145" s="10"/>
      <c r="G145" s="10">
        <v>10</v>
      </c>
      <c r="H145" s="10"/>
      <c r="I145" s="10"/>
      <c r="J145" s="10"/>
      <c r="K145" s="10"/>
      <c r="L145" s="10">
        <v>13</v>
      </c>
      <c r="M145" s="10"/>
      <c r="N145" s="10"/>
      <c r="O145" s="10">
        <v>14</v>
      </c>
      <c r="P145" s="10"/>
      <c r="Q145" s="10"/>
      <c r="R145" s="10">
        <v>18</v>
      </c>
      <c r="S145" s="10"/>
      <c r="T145" s="10">
        <v>9</v>
      </c>
      <c r="U145" s="10"/>
      <c r="V145" s="9" t="str">
        <f t="shared" si="6"/>
        <v>Drome Classic42794</v>
      </c>
      <c r="W145" s="11" t="s">
        <v>33</v>
      </c>
      <c r="X145" s="11" t="s">
        <v>34</v>
      </c>
      <c r="Y145" s="10">
        <v>199</v>
      </c>
      <c r="Z14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5" s="10">
        <v>116</v>
      </c>
      <c r="AB1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45" s="10">
        <v>2</v>
      </c>
      <c r="AD145" s="10">
        <v>8</v>
      </c>
      <c r="AE145" s="10">
        <f t="shared" si="7"/>
        <v>64</v>
      </c>
      <c r="AF145" s="10">
        <f t="shared" si="8"/>
        <v>5</v>
      </c>
      <c r="AG145" s="15">
        <f>Tableau2[[#This Row],[Teams]]/Tableau2[[#This Row],[Fields]]</f>
        <v>12.8</v>
      </c>
      <c r="AH145" s="13"/>
      <c r="AI145" s="13"/>
    </row>
    <row r="146" spans="1:35" hidden="1">
      <c r="A146" s="9">
        <v>42795</v>
      </c>
      <c r="B146" s="10" t="s">
        <v>44</v>
      </c>
      <c r="C146" s="11">
        <v>3</v>
      </c>
      <c r="D146" s="10" t="s">
        <v>85</v>
      </c>
      <c r="E146" s="10"/>
      <c r="F146" s="10"/>
      <c r="G146" s="10"/>
      <c r="H146" s="10">
        <v>16</v>
      </c>
      <c r="I146" s="10"/>
      <c r="J146" s="10"/>
      <c r="K146" s="10"/>
      <c r="L146" s="10"/>
      <c r="M146" s="10">
        <v>12</v>
      </c>
      <c r="N146" s="10"/>
      <c r="O146" s="10"/>
      <c r="P146" s="10">
        <v>19</v>
      </c>
      <c r="Q146" s="10"/>
      <c r="R146" s="10"/>
      <c r="S146" s="10">
        <v>12</v>
      </c>
      <c r="T146" s="10"/>
      <c r="U146" s="10">
        <v>8</v>
      </c>
      <c r="V146" s="9" t="str">
        <f t="shared" si="6"/>
        <v>Samyn42795</v>
      </c>
      <c r="W146" s="11" t="s">
        <v>33</v>
      </c>
      <c r="X146" s="11" t="s">
        <v>52</v>
      </c>
      <c r="Y146" s="10">
        <v>201</v>
      </c>
      <c r="Z14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46" s="10">
        <v>114</v>
      </c>
      <c r="AB14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46" s="10">
        <v>3</v>
      </c>
      <c r="AD146" s="10">
        <v>8</v>
      </c>
      <c r="AE146" s="10">
        <f t="shared" si="7"/>
        <v>67</v>
      </c>
      <c r="AF146" s="10">
        <f t="shared" si="8"/>
        <v>5</v>
      </c>
      <c r="AG146" s="15">
        <f>Tableau2[[#This Row],[Teams]]/Tableau2[[#This Row],[Fields]]</f>
        <v>13.4</v>
      </c>
      <c r="AH146" s="13"/>
      <c r="AI146" s="13"/>
    </row>
    <row r="147" spans="1:35" hidden="1">
      <c r="A147" s="9">
        <v>42796</v>
      </c>
      <c r="B147" s="10" t="s">
        <v>46</v>
      </c>
      <c r="C147" s="11">
        <v>3</v>
      </c>
      <c r="D147" s="10" t="s">
        <v>32</v>
      </c>
      <c r="E147" s="10"/>
      <c r="F147" s="10">
        <v>14</v>
      </c>
      <c r="G147" s="10"/>
      <c r="H147" s="10"/>
      <c r="I147" s="10"/>
      <c r="J147" s="10"/>
      <c r="K147" s="10">
        <v>17</v>
      </c>
      <c r="L147" s="10"/>
      <c r="M147" s="10"/>
      <c r="N147" s="10"/>
      <c r="O147" s="10">
        <v>16</v>
      </c>
      <c r="P147" s="10"/>
      <c r="Q147" s="10"/>
      <c r="R147" s="10">
        <v>17</v>
      </c>
      <c r="S147" s="10"/>
      <c r="T147" s="10">
        <v>10</v>
      </c>
      <c r="U147" s="10"/>
      <c r="V147" s="9" t="str">
        <f t="shared" si="6"/>
        <v>Fantasy42796</v>
      </c>
      <c r="W147" s="11" t="s">
        <v>33</v>
      </c>
      <c r="X147" s="11" t="s">
        <v>39</v>
      </c>
      <c r="Y147" s="10">
        <v>197</v>
      </c>
      <c r="Z14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7" s="10">
        <v>106</v>
      </c>
      <c r="AB14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47" s="10">
        <v>1</v>
      </c>
      <c r="AD147" s="10">
        <v>8</v>
      </c>
      <c r="AE147" s="10">
        <f t="shared" si="7"/>
        <v>74</v>
      </c>
      <c r="AF147" s="10">
        <f t="shared" si="8"/>
        <v>5</v>
      </c>
      <c r="AG147" s="15">
        <f>Tableau2[[#This Row],[Teams]]/Tableau2[[#This Row],[Fields]]</f>
        <v>14.8</v>
      </c>
      <c r="AH147" s="13"/>
      <c r="AI147" s="13"/>
    </row>
    <row r="148" spans="1:35" hidden="1">
      <c r="A148" s="9">
        <v>42797</v>
      </c>
      <c r="B148" s="10" t="s">
        <v>48</v>
      </c>
      <c r="C148" s="11">
        <v>3</v>
      </c>
      <c r="D148" s="10" t="s">
        <v>32</v>
      </c>
      <c r="E148" s="10"/>
      <c r="F148" s="10"/>
      <c r="G148" s="10">
        <v>17</v>
      </c>
      <c r="H148" s="10"/>
      <c r="I148" s="10"/>
      <c r="J148" s="10"/>
      <c r="K148" s="10"/>
      <c r="L148" s="10">
        <v>14</v>
      </c>
      <c r="M148" s="10"/>
      <c r="N148" s="10"/>
      <c r="O148" s="10">
        <v>11</v>
      </c>
      <c r="P148" s="10"/>
      <c r="Q148" s="10"/>
      <c r="R148" s="10">
        <v>16</v>
      </c>
      <c r="S148" s="10"/>
      <c r="T148" s="10">
        <v>13</v>
      </c>
      <c r="U148" s="10"/>
      <c r="V148" s="9" t="str">
        <f t="shared" si="6"/>
        <v>Fantasy42797</v>
      </c>
      <c r="W148" s="11" t="s">
        <v>33</v>
      </c>
      <c r="X148" s="11" t="s">
        <v>34</v>
      </c>
      <c r="Y148" s="10">
        <v>174</v>
      </c>
      <c r="Z14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48" s="10">
        <v>100</v>
      </c>
      <c r="AB1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48" s="10">
        <v>1</v>
      </c>
      <c r="AD148" s="10">
        <v>8</v>
      </c>
      <c r="AE148" s="10">
        <f t="shared" si="7"/>
        <v>71</v>
      </c>
      <c r="AF148" s="10">
        <f t="shared" si="8"/>
        <v>5</v>
      </c>
      <c r="AG148" s="15">
        <f>Tableau2[[#This Row],[Teams]]/Tableau2[[#This Row],[Fields]]</f>
        <v>14.2</v>
      </c>
      <c r="AH148" s="13"/>
      <c r="AI148" s="13"/>
    </row>
    <row r="149" spans="1:35" hidden="1">
      <c r="A149" s="9">
        <v>42798</v>
      </c>
      <c r="B149" s="10" t="s">
        <v>49</v>
      </c>
      <c r="C149" s="11">
        <v>3</v>
      </c>
      <c r="D149" s="10" t="s">
        <v>86</v>
      </c>
      <c r="E149" s="10"/>
      <c r="F149" s="10">
        <v>10</v>
      </c>
      <c r="G149" s="10"/>
      <c r="H149" s="10"/>
      <c r="I149" s="10"/>
      <c r="J149" s="10"/>
      <c r="K149" s="10">
        <v>15</v>
      </c>
      <c r="L149" s="10"/>
      <c r="M149" s="10"/>
      <c r="N149" s="10">
        <v>15</v>
      </c>
      <c r="O149" s="10"/>
      <c r="P149" s="10"/>
      <c r="Q149" s="10">
        <v>9</v>
      </c>
      <c r="R149" s="10"/>
      <c r="S149" s="10"/>
      <c r="T149" s="10">
        <v>11</v>
      </c>
      <c r="U149" s="10"/>
      <c r="V149" s="9" t="str">
        <f t="shared" si="6"/>
        <v>Strade Bianche42798</v>
      </c>
      <c r="W149" s="11" t="s">
        <v>33</v>
      </c>
      <c r="X149" s="11" t="s">
        <v>41</v>
      </c>
      <c r="Y149" s="10">
        <v>176</v>
      </c>
      <c r="Z14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49" s="10">
        <v>100</v>
      </c>
      <c r="AB14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49" s="10">
        <v>4</v>
      </c>
      <c r="AD149" s="10">
        <v>9</v>
      </c>
      <c r="AE149" s="10">
        <f t="shared" si="7"/>
        <v>60</v>
      </c>
      <c r="AF149" s="10">
        <f t="shared" si="8"/>
        <v>5</v>
      </c>
      <c r="AG149" s="15">
        <f>Tableau2[[#This Row],[Teams]]/Tableau2[[#This Row],[Fields]]</f>
        <v>12</v>
      </c>
      <c r="AH149" s="13"/>
      <c r="AI149" s="13"/>
    </row>
    <row r="150" spans="1:35" hidden="1">
      <c r="A150" s="9">
        <v>42799</v>
      </c>
      <c r="B150" s="10" t="s">
        <v>50</v>
      </c>
      <c r="C150" s="11">
        <v>3</v>
      </c>
      <c r="D150" s="10" t="s">
        <v>87</v>
      </c>
      <c r="E150" s="10"/>
      <c r="F150" s="10">
        <v>8</v>
      </c>
      <c r="G150" s="10"/>
      <c r="H150" s="10"/>
      <c r="I150" s="10"/>
      <c r="J150" s="10"/>
      <c r="K150" s="10">
        <v>9</v>
      </c>
      <c r="L150" s="10"/>
      <c r="M150" s="10"/>
      <c r="N150" s="10">
        <v>10</v>
      </c>
      <c r="O150" s="10"/>
      <c r="P150" s="10"/>
      <c r="Q150" s="10">
        <v>9</v>
      </c>
      <c r="R150" s="10"/>
      <c r="S150" s="10">
        <v>17</v>
      </c>
      <c r="T150" s="10"/>
      <c r="U150" s="10"/>
      <c r="V150" s="9" t="str">
        <f t="shared" si="6"/>
        <v>Paris-Nice42799</v>
      </c>
      <c r="W150" s="11" t="s">
        <v>38</v>
      </c>
      <c r="X150" s="11" t="s">
        <v>39</v>
      </c>
      <c r="Y150" s="10">
        <v>152</v>
      </c>
      <c r="Z15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50" s="10">
        <v>84</v>
      </c>
      <c r="AB1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50" s="10">
        <v>4</v>
      </c>
      <c r="AD150" s="10">
        <v>9</v>
      </c>
      <c r="AE150" s="10">
        <f t="shared" si="7"/>
        <v>53</v>
      </c>
      <c r="AF150" s="10">
        <f t="shared" si="8"/>
        <v>5</v>
      </c>
      <c r="AG150" s="15">
        <f>Tableau2[[#This Row],[Teams]]/Tableau2[[#This Row],[Fields]]</f>
        <v>10.6</v>
      </c>
      <c r="AH150" s="13"/>
      <c r="AI150" s="13"/>
    </row>
    <row r="151" spans="1:35" hidden="1">
      <c r="A151" s="9">
        <v>42799</v>
      </c>
      <c r="B151" s="10" t="s">
        <v>50</v>
      </c>
      <c r="C151" s="11">
        <v>3</v>
      </c>
      <c r="D151" s="10" t="s">
        <v>88</v>
      </c>
      <c r="E151" s="10"/>
      <c r="F151" s="10"/>
      <c r="G151" s="10">
        <v>6</v>
      </c>
      <c r="H151" s="10"/>
      <c r="I151" s="10"/>
      <c r="J151" s="10"/>
      <c r="K151" s="10"/>
      <c r="L151" s="10">
        <v>7</v>
      </c>
      <c r="M151" s="10"/>
      <c r="N151" s="10"/>
      <c r="O151" s="10">
        <v>13</v>
      </c>
      <c r="P151" s="10"/>
      <c r="Q151" s="10"/>
      <c r="R151" s="10">
        <v>10</v>
      </c>
      <c r="S151" s="10"/>
      <c r="T151" s="10">
        <v>5</v>
      </c>
      <c r="U151" s="10"/>
      <c r="V151" s="9" t="str">
        <f t="shared" si="6"/>
        <v>Industria42799</v>
      </c>
      <c r="W151" s="11" t="s">
        <v>33</v>
      </c>
      <c r="X151" s="11" t="s">
        <v>34</v>
      </c>
      <c r="Y151" s="10">
        <v>196</v>
      </c>
      <c r="Z15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51" s="10">
        <v>105</v>
      </c>
      <c r="AB15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51" s="10">
        <v>3</v>
      </c>
      <c r="AD151" s="10">
        <v>9</v>
      </c>
      <c r="AE151" s="10">
        <f t="shared" si="7"/>
        <v>41</v>
      </c>
      <c r="AF151" s="10">
        <f t="shared" si="8"/>
        <v>5</v>
      </c>
      <c r="AG151" s="15">
        <f>Tableau2[[#This Row],[Teams]]/Tableau2[[#This Row],[Fields]]</f>
        <v>8.1999999999999993</v>
      </c>
      <c r="AH151" s="13"/>
      <c r="AI151" s="13"/>
    </row>
    <row r="152" spans="1:35" hidden="1">
      <c r="A152" s="9">
        <v>42800</v>
      </c>
      <c r="B152" s="10" t="s">
        <v>36</v>
      </c>
      <c r="C152" s="11">
        <v>3</v>
      </c>
      <c r="D152" s="10" t="s">
        <v>87</v>
      </c>
      <c r="E152" s="10"/>
      <c r="F152" s="10">
        <v>8</v>
      </c>
      <c r="G152" s="10"/>
      <c r="H152" s="10"/>
      <c r="I152" s="10"/>
      <c r="J152" s="10"/>
      <c r="K152" s="10">
        <v>9</v>
      </c>
      <c r="L152" s="10"/>
      <c r="M152" s="10"/>
      <c r="N152" s="10">
        <v>10</v>
      </c>
      <c r="O152" s="10"/>
      <c r="P152" s="10"/>
      <c r="Q152" s="10">
        <v>9</v>
      </c>
      <c r="R152" s="10"/>
      <c r="S152" s="10">
        <v>17</v>
      </c>
      <c r="T152" s="10"/>
      <c r="U152" s="10"/>
      <c r="V152" s="9" t="str">
        <f t="shared" si="6"/>
        <v>Paris-Nice42800</v>
      </c>
      <c r="W152" s="11" t="s">
        <v>38</v>
      </c>
      <c r="X152" s="11" t="s">
        <v>39</v>
      </c>
      <c r="Y152" s="10">
        <v>195</v>
      </c>
      <c r="Z15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52" s="10">
        <v>102</v>
      </c>
      <c r="AB1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52" s="10">
        <v>4</v>
      </c>
      <c r="AD152" s="10">
        <v>9</v>
      </c>
      <c r="AE152" s="10">
        <f t="shared" si="7"/>
        <v>53</v>
      </c>
      <c r="AF152" s="10">
        <f t="shared" si="8"/>
        <v>5</v>
      </c>
      <c r="AG152" s="15">
        <f>Tableau2[[#This Row],[Teams]]/Tableau2[[#This Row],[Fields]]</f>
        <v>10.6</v>
      </c>
      <c r="AH152" s="13"/>
      <c r="AI152" s="13"/>
    </row>
    <row r="153" spans="1:35" hidden="1">
      <c r="A153" s="9">
        <v>42800</v>
      </c>
      <c r="B153" s="10" t="s">
        <v>36</v>
      </c>
      <c r="C153" s="11">
        <v>3</v>
      </c>
      <c r="D153" s="10" t="s">
        <v>89</v>
      </c>
      <c r="E153" s="10"/>
      <c r="F153" s="10"/>
      <c r="G153" s="10"/>
      <c r="H153" s="10">
        <v>11</v>
      </c>
      <c r="I153" s="10"/>
      <c r="J153" s="10"/>
      <c r="K153" s="10"/>
      <c r="L153" s="10"/>
      <c r="M153" s="10">
        <v>7</v>
      </c>
      <c r="N153" s="10"/>
      <c r="O153" s="10"/>
      <c r="P153" s="10">
        <v>13</v>
      </c>
      <c r="Q153" s="10"/>
      <c r="R153" s="10"/>
      <c r="S153" s="10"/>
      <c r="T153" s="10">
        <v>6</v>
      </c>
      <c r="U153" s="10"/>
      <c r="V153" s="9" t="str">
        <f t="shared" si="6"/>
        <v>West Vlaanderen42800</v>
      </c>
      <c r="W153" s="11" t="s">
        <v>33</v>
      </c>
      <c r="X153" s="11" t="s">
        <v>52</v>
      </c>
      <c r="Y153" s="10">
        <v>204</v>
      </c>
      <c r="Z15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53" s="10">
        <v>113</v>
      </c>
      <c r="AB15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53" s="10">
        <v>2</v>
      </c>
      <c r="AD153" s="10">
        <v>8</v>
      </c>
      <c r="AE153" s="10">
        <f t="shared" si="7"/>
        <v>37</v>
      </c>
      <c r="AF153" s="10">
        <f t="shared" si="8"/>
        <v>4</v>
      </c>
      <c r="AG153" s="15">
        <f>Tableau2[[#This Row],[Teams]]/Tableau2[[#This Row],[Fields]]</f>
        <v>9.25</v>
      </c>
      <c r="AH153" s="13"/>
      <c r="AI153" s="13"/>
    </row>
    <row r="154" spans="1:35" hidden="1">
      <c r="A154" s="9">
        <v>42801</v>
      </c>
      <c r="B154" s="10" t="s">
        <v>42</v>
      </c>
      <c r="C154" s="11">
        <v>3</v>
      </c>
      <c r="D154" s="10" t="s">
        <v>90</v>
      </c>
      <c r="E154" s="10"/>
      <c r="F154" s="10"/>
      <c r="G154" s="10">
        <v>9</v>
      </c>
      <c r="H154" s="10"/>
      <c r="I154" s="10"/>
      <c r="J154" s="10"/>
      <c r="K154" s="10"/>
      <c r="L154" s="10">
        <v>10</v>
      </c>
      <c r="M154" s="10"/>
      <c r="N154" s="10"/>
      <c r="O154" s="10">
        <v>11</v>
      </c>
      <c r="P154" s="10"/>
      <c r="Q154" s="10"/>
      <c r="R154" s="10"/>
      <c r="S154" s="10">
        <v>15</v>
      </c>
      <c r="T154" s="10"/>
      <c r="U154" s="10"/>
      <c r="V154" s="9" t="str">
        <f t="shared" si="6"/>
        <v>Umag42801</v>
      </c>
      <c r="W154" s="11" t="s">
        <v>33</v>
      </c>
      <c r="X154" s="11" t="s">
        <v>39</v>
      </c>
      <c r="Y154" s="10">
        <v>154</v>
      </c>
      <c r="Z15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54" s="10">
        <v>94</v>
      </c>
      <c r="AB1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54" s="10">
        <v>1</v>
      </c>
      <c r="AD154" s="10">
        <v>8</v>
      </c>
      <c r="AE154" s="10">
        <f t="shared" si="7"/>
        <v>45</v>
      </c>
      <c r="AF154" s="10">
        <f t="shared" si="8"/>
        <v>4</v>
      </c>
      <c r="AG154" s="15">
        <f>Tableau2[[#This Row],[Teams]]/Tableau2[[#This Row],[Fields]]</f>
        <v>11.25</v>
      </c>
      <c r="AH154" s="13"/>
      <c r="AI154" s="13"/>
    </row>
    <row r="155" spans="1:35" hidden="1">
      <c r="A155" s="9">
        <v>42801</v>
      </c>
      <c r="B155" s="10" t="s">
        <v>42</v>
      </c>
      <c r="C155" s="11">
        <v>3</v>
      </c>
      <c r="D155" s="10" t="s">
        <v>87</v>
      </c>
      <c r="E155" s="10"/>
      <c r="F155" s="10">
        <v>8</v>
      </c>
      <c r="G155" s="10"/>
      <c r="H155" s="10"/>
      <c r="I155" s="10"/>
      <c r="J155" s="10"/>
      <c r="K155" s="10">
        <v>9</v>
      </c>
      <c r="L155" s="10"/>
      <c r="M155" s="10"/>
      <c r="N155" s="10">
        <v>10</v>
      </c>
      <c r="O155" s="10"/>
      <c r="P155" s="10"/>
      <c r="Q155" s="10">
        <v>9</v>
      </c>
      <c r="R155" s="10"/>
      <c r="S155" s="10">
        <v>17</v>
      </c>
      <c r="T155" s="10"/>
      <c r="U155" s="10"/>
      <c r="V155" s="9" t="str">
        <f t="shared" si="6"/>
        <v>Paris-Nice42801</v>
      </c>
      <c r="W155" s="11" t="s">
        <v>38</v>
      </c>
      <c r="X155" s="11" t="s">
        <v>39</v>
      </c>
      <c r="Y155" s="10">
        <v>190</v>
      </c>
      <c r="Z15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55" s="10">
        <v>108</v>
      </c>
      <c r="AB15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55" s="10">
        <v>4</v>
      </c>
      <c r="AD155" s="10">
        <v>9</v>
      </c>
      <c r="AE155" s="10">
        <f t="shared" si="7"/>
        <v>53</v>
      </c>
      <c r="AF155" s="10">
        <f t="shared" si="8"/>
        <v>5</v>
      </c>
      <c r="AG155" s="15">
        <f>Tableau2[[#This Row],[Teams]]/Tableau2[[#This Row],[Fields]]</f>
        <v>10.6</v>
      </c>
      <c r="AH155" s="13"/>
      <c r="AI155" s="13"/>
    </row>
    <row r="156" spans="1:35" hidden="1">
      <c r="A156" s="9">
        <v>42802</v>
      </c>
      <c r="B156" s="10" t="s">
        <v>44</v>
      </c>
      <c r="C156" s="11">
        <v>3</v>
      </c>
      <c r="D156" s="10" t="s">
        <v>87</v>
      </c>
      <c r="E156" s="10"/>
      <c r="F156" s="10">
        <v>8</v>
      </c>
      <c r="G156" s="10"/>
      <c r="H156" s="10"/>
      <c r="I156" s="10"/>
      <c r="J156" s="10"/>
      <c r="K156" s="10">
        <v>9</v>
      </c>
      <c r="L156" s="10"/>
      <c r="M156" s="10"/>
      <c r="N156" s="10">
        <v>10</v>
      </c>
      <c r="O156" s="10"/>
      <c r="P156" s="10"/>
      <c r="Q156" s="10">
        <v>9</v>
      </c>
      <c r="R156" s="10"/>
      <c r="S156" s="10">
        <v>17</v>
      </c>
      <c r="T156" s="10"/>
      <c r="U156" s="10"/>
      <c r="V156" s="9" t="str">
        <f t="shared" si="6"/>
        <v>Paris-Nice42802</v>
      </c>
      <c r="W156" s="11" t="s">
        <v>38</v>
      </c>
      <c r="X156" s="11" t="s">
        <v>45</v>
      </c>
      <c r="Y156" s="10">
        <v>14</v>
      </c>
      <c r="Z15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56" s="10">
        <v>13</v>
      </c>
      <c r="AB1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56" s="10">
        <v>4</v>
      </c>
      <c r="AD156" s="10">
        <v>9</v>
      </c>
      <c r="AE156" s="10">
        <f t="shared" si="7"/>
        <v>53</v>
      </c>
      <c r="AF156" s="10">
        <f t="shared" si="8"/>
        <v>5</v>
      </c>
      <c r="AG156" s="15">
        <f>Tableau2[[#This Row],[Teams]]/Tableau2[[#This Row],[Fields]]</f>
        <v>10.6</v>
      </c>
      <c r="AH156" s="13"/>
      <c r="AI156" s="13"/>
    </row>
    <row r="157" spans="1:35" hidden="1">
      <c r="A157" s="9">
        <v>42802</v>
      </c>
      <c r="B157" s="10" t="s">
        <v>44</v>
      </c>
      <c r="C157" s="11">
        <v>3</v>
      </c>
      <c r="D157" s="10" t="s">
        <v>91</v>
      </c>
      <c r="E157" s="10"/>
      <c r="F157" s="10"/>
      <c r="G157" s="10"/>
      <c r="H157" s="10">
        <v>6</v>
      </c>
      <c r="I157" s="10"/>
      <c r="J157" s="10"/>
      <c r="K157" s="10"/>
      <c r="L157" s="10">
        <v>5</v>
      </c>
      <c r="M157" s="10"/>
      <c r="N157" s="10"/>
      <c r="O157" s="10"/>
      <c r="P157" s="10">
        <v>8</v>
      </c>
      <c r="Q157" s="10"/>
      <c r="R157" s="10">
        <v>12</v>
      </c>
      <c r="S157" s="10"/>
      <c r="T157" s="10"/>
      <c r="U157" s="10">
        <v>4</v>
      </c>
      <c r="V157" s="9" t="str">
        <f t="shared" si="6"/>
        <v>Tirreno42802</v>
      </c>
      <c r="W157" s="11" t="s">
        <v>38</v>
      </c>
      <c r="X157" s="11" t="s">
        <v>54</v>
      </c>
      <c r="Y157" s="10">
        <v>23</v>
      </c>
      <c r="Z157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57" s="10">
        <v>22</v>
      </c>
      <c r="AB15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57" s="10">
        <v>4</v>
      </c>
      <c r="AD157" s="10">
        <v>9</v>
      </c>
      <c r="AE157" s="10">
        <f t="shared" si="7"/>
        <v>35</v>
      </c>
      <c r="AF157" s="10">
        <f t="shared" si="8"/>
        <v>5</v>
      </c>
      <c r="AG157" s="15">
        <f>Tableau2[[#This Row],[Teams]]/Tableau2[[#This Row],[Fields]]</f>
        <v>7</v>
      </c>
      <c r="AH157" s="13"/>
      <c r="AI157" s="13"/>
    </row>
    <row r="158" spans="1:35" hidden="1">
      <c r="A158" s="9">
        <v>42802</v>
      </c>
      <c r="B158" s="10" t="s">
        <v>44</v>
      </c>
      <c r="C158" s="11">
        <v>3</v>
      </c>
      <c r="D158" s="10" t="s">
        <v>32</v>
      </c>
      <c r="E158" s="10"/>
      <c r="F158" s="10"/>
      <c r="G158" s="10">
        <v>7</v>
      </c>
      <c r="H158" s="10"/>
      <c r="I158" s="10"/>
      <c r="J158" s="10"/>
      <c r="K158" s="10"/>
      <c r="L158" s="10"/>
      <c r="M158" s="10">
        <v>7</v>
      </c>
      <c r="N158" s="10"/>
      <c r="O158" s="10"/>
      <c r="P158" s="10"/>
      <c r="Q158" s="10">
        <v>8</v>
      </c>
      <c r="R158" s="10"/>
      <c r="S158" s="10"/>
      <c r="T158" s="10">
        <v>3</v>
      </c>
      <c r="U158" s="10"/>
      <c r="V158" s="9" t="str">
        <f t="shared" si="6"/>
        <v>Fantasy42802</v>
      </c>
      <c r="W158" s="11" t="s">
        <v>33</v>
      </c>
      <c r="X158" s="11" t="s">
        <v>34</v>
      </c>
      <c r="Y158" s="10">
        <v>164</v>
      </c>
      <c r="Z15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58" s="10">
        <v>87</v>
      </c>
      <c r="AB1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58" s="10">
        <v>1</v>
      </c>
      <c r="AD158" s="10">
        <v>8</v>
      </c>
      <c r="AE158" s="10">
        <f t="shared" si="7"/>
        <v>25</v>
      </c>
      <c r="AF158" s="10">
        <f t="shared" si="8"/>
        <v>4</v>
      </c>
      <c r="AG158" s="15">
        <f>Tableau2[[#This Row],[Teams]]/Tableau2[[#This Row],[Fields]]</f>
        <v>6.25</v>
      </c>
      <c r="AH158" s="13"/>
      <c r="AI158" s="13"/>
    </row>
    <row r="159" spans="1:35" hidden="1">
      <c r="A159" s="9">
        <v>42803</v>
      </c>
      <c r="B159" s="10" t="s">
        <v>46</v>
      </c>
      <c r="C159" s="11">
        <v>3</v>
      </c>
      <c r="D159" s="10" t="s">
        <v>87</v>
      </c>
      <c r="E159" s="10"/>
      <c r="F159" s="10">
        <v>8</v>
      </c>
      <c r="G159" s="10"/>
      <c r="H159" s="10"/>
      <c r="I159" s="10"/>
      <c r="J159" s="10"/>
      <c r="K159" s="10">
        <v>9</v>
      </c>
      <c r="L159" s="10"/>
      <c r="M159" s="10"/>
      <c r="N159" s="10">
        <v>10</v>
      </c>
      <c r="O159" s="10"/>
      <c r="P159" s="10"/>
      <c r="Q159" s="10">
        <v>9</v>
      </c>
      <c r="R159" s="10"/>
      <c r="S159" s="10">
        <v>17</v>
      </c>
      <c r="T159" s="10"/>
      <c r="U159" s="10"/>
      <c r="V159" s="9" t="str">
        <f t="shared" si="6"/>
        <v>Paris-Nice42803</v>
      </c>
      <c r="W159" s="11" t="s">
        <v>38</v>
      </c>
      <c r="X159" s="11" t="s">
        <v>34</v>
      </c>
      <c r="Y159" s="10">
        <v>200</v>
      </c>
      <c r="Z15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59" s="10">
        <v>109</v>
      </c>
      <c r="AB15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59" s="10">
        <v>4</v>
      </c>
      <c r="AD159" s="10">
        <v>9</v>
      </c>
      <c r="AE159" s="10">
        <f t="shared" si="7"/>
        <v>53</v>
      </c>
      <c r="AF159" s="10">
        <f t="shared" si="8"/>
        <v>5</v>
      </c>
      <c r="AG159" s="15">
        <f>Tableau2[[#This Row],[Teams]]/Tableau2[[#This Row],[Fields]]</f>
        <v>10.6</v>
      </c>
      <c r="AH159" s="13"/>
      <c r="AI159" s="13"/>
    </row>
    <row r="160" spans="1:35" hidden="1">
      <c r="A160" s="9">
        <v>42803</v>
      </c>
      <c r="B160" s="10" t="s">
        <v>46</v>
      </c>
      <c r="C160" s="11">
        <v>3</v>
      </c>
      <c r="D160" s="10" t="s">
        <v>91</v>
      </c>
      <c r="E160" s="10"/>
      <c r="F160" s="10"/>
      <c r="G160" s="10"/>
      <c r="H160" s="10">
        <v>6</v>
      </c>
      <c r="I160" s="10"/>
      <c r="J160" s="10"/>
      <c r="K160" s="10"/>
      <c r="L160" s="10">
        <v>5</v>
      </c>
      <c r="M160" s="10"/>
      <c r="N160" s="10"/>
      <c r="O160" s="10"/>
      <c r="P160" s="10">
        <v>8</v>
      </c>
      <c r="Q160" s="10"/>
      <c r="R160" s="10">
        <v>12</v>
      </c>
      <c r="S160" s="10"/>
      <c r="T160" s="10"/>
      <c r="U160" s="10">
        <v>4</v>
      </c>
      <c r="V160" s="9" t="str">
        <f t="shared" si="6"/>
        <v>Tirreno42803</v>
      </c>
      <c r="W160" s="11" t="s">
        <v>38</v>
      </c>
      <c r="X160" s="11" t="s">
        <v>34</v>
      </c>
      <c r="Y160" s="10">
        <v>229</v>
      </c>
      <c r="Z16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60" s="10">
        <v>129</v>
      </c>
      <c r="AB1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60" s="10">
        <v>4</v>
      </c>
      <c r="AD160" s="10">
        <v>9</v>
      </c>
      <c r="AE160" s="10">
        <f t="shared" si="7"/>
        <v>35</v>
      </c>
      <c r="AF160" s="10">
        <f t="shared" si="8"/>
        <v>5</v>
      </c>
      <c r="AG160" s="15">
        <f>Tableau2[[#This Row],[Teams]]/Tableau2[[#This Row],[Fields]]</f>
        <v>7</v>
      </c>
      <c r="AH160" s="13"/>
      <c r="AI160" s="13"/>
    </row>
    <row r="161" spans="1:35" hidden="1">
      <c r="A161" s="9">
        <v>42803</v>
      </c>
      <c r="B161" s="10" t="s">
        <v>46</v>
      </c>
      <c r="C161" s="11">
        <v>3</v>
      </c>
      <c r="D161" s="10" t="s">
        <v>32</v>
      </c>
      <c r="E161" s="10"/>
      <c r="F161" s="10"/>
      <c r="G161" s="10">
        <v>5</v>
      </c>
      <c r="H161" s="10"/>
      <c r="I161" s="10"/>
      <c r="J161" s="10"/>
      <c r="K161" s="10"/>
      <c r="L161" s="10">
        <v>3</v>
      </c>
      <c r="M161" s="10"/>
      <c r="N161" s="10"/>
      <c r="O161" s="10">
        <v>6</v>
      </c>
      <c r="P161" s="10"/>
      <c r="Q161" s="10"/>
      <c r="R161" s="10"/>
      <c r="S161" s="10">
        <v>5</v>
      </c>
      <c r="T161" s="10"/>
      <c r="U161" s="10"/>
      <c r="V161" s="9" t="str">
        <f t="shared" si="6"/>
        <v>Fantasy42803</v>
      </c>
      <c r="W161" s="11" t="s">
        <v>33</v>
      </c>
      <c r="X161" s="11" t="s">
        <v>34</v>
      </c>
      <c r="Y161" s="10">
        <v>183</v>
      </c>
      <c r="Z16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1" s="10">
        <v>104</v>
      </c>
      <c r="AB16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61" s="10">
        <v>1</v>
      </c>
      <c r="AD161" s="10">
        <v>8</v>
      </c>
      <c r="AE161" s="10">
        <f t="shared" si="7"/>
        <v>19</v>
      </c>
      <c r="AF161" s="10">
        <f t="shared" si="8"/>
        <v>4</v>
      </c>
      <c r="AG161" s="15">
        <f>Tableau2[[#This Row],[Teams]]/Tableau2[[#This Row],[Fields]]</f>
        <v>4.75</v>
      </c>
      <c r="AH161" s="13"/>
      <c r="AI161" s="13"/>
    </row>
    <row r="162" spans="1:35" hidden="1">
      <c r="A162" s="9">
        <v>42804</v>
      </c>
      <c r="B162" s="10" t="s">
        <v>48</v>
      </c>
      <c r="C162" s="11">
        <v>3</v>
      </c>
      <c r="D162" s="10" t="s">
        <v>87</v>
      </c>
      <c r="E162" s="10"/>
      <c r="F162" s="10">
        <v>8</v>
      </c>
      <c r="G162" s="10"/>
      <c r="H162" s="10"/>
      <c r="I162" s="10"/>
      <c r="J162" s="10"/>
      <c r="K162" s="10">
        <v>9</v>
      </c>
      <c r="L162" s="10"/>
      <c r="M162" s="10"/>
      <c r="N162" s="10">
        <v>10</v>
      </c>
      <c r="O162" s="10"/>
      <c r="P162" s="10"/>
      <c r="Q162" s="10">
        <v>9</v>
      </c>
      <c r="R162" s="10"/>
      <c r="S162" s="10">
        <v>17</v>
      </c>
      <c r="T162" s="10"/>
      <c r="U162" s="10"/>
      <c r="V162" s="9" t="str">
        <f t="shared" si="6"/>
        <v>Paris-Nice42804</v>
      </c>
      <c r="W162" s="11" t="s">
        <v>38</v>
      </c>
      <c r="X162" s="11" t="s">
        <v>34</v>
      </c>
      <c r="Y162" s="10">
        <v>194</v>
      </c>
      <c r="Z16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2" s="10">
        <v>110</v>
      </c>
      <c r="AB16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62" s="10">
        <v>4</v>
      </c>
      <c r="AD162" s="10">
        <v>9</v>
      </c>
      <c r="AE162" s="10">
        <f t="shared" si="7"/>
        <v>53</v>
      </c>
      <c r="AF162" s="10">
        <f t="shared" si="8"/>
        <v>5</v>
      </c>
      <c r="AG162" s="15">
        <f>Tableau2[[#This Row],[Teams]]/Tableau2[[#This Row],[Fields]]</f>
        <v>10.6</v>
      </c>
      <c r="AH162" s="13"/>
      <c r="AI162" s="13"/>
    </row>
    <row r="163" spans="1:35" hidden="1">
      <c r="A163" s="9">
        <v>42804</v>
      </c>
      <c r="B163" s="10" t="s">
        <v>48</v>
      </c>
      <c r="C163" s="11">
        <v>3</v>
      </c>
      <c r="D163" s="10" t="s">
        <v>91</v>
      </c>
      <c r="E163" s="10"/>
      <c r="F163" s="10"/>
      <c r="G163" s="10"/>
      <c r="H163" s="10">
        <v>6</v>
      </c>
      <c r="I163" s="10"/>
      <c r="J163" s="10"/>
      <c r="K163" s="10"/>
      <c r="L163" s="10">
        <v>5</v>
      </c>
      <c r="M163" s="10"/>
      <c r="N163" s="10"/>
      <c r="O163" s="10"/>
      <c r="P163" s="10">
        <v>8</v>
      </c>
      <c r="Q163" s="10"/>
      <c r="R163" s="10">
        <v>12</v>
      </c>
      <c r="S163" s="10"/>
      <c r="T163" s="10"/>
      <c r="U163" s="10">
        <v>4</v>
      </c>
      <c r="V163" s="9" t="str">
        <f t="shared" si="6"/>
        <v>Tirreno42804</v>
      </c>
      <c r="W163" s="11" t="s">
        <v>38</v>
      </c>
      <c r="X163" s="11" t="s">
        <v>39</v>
      </c>
      <c r="Y163" s="10">
        <v>204</v>
      </c>
      <c r="Z16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63" s="10">
        <v>117</v>
      </c>
      <c r="AB1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63" s="10">
        <v>4</v>
      </c>
      <c r="AD163" s="10">
        <v>9</v>
      </c>
      <c r="AE163" s="10">
        <f t="shared" si="7"/>
        <v>35</v>
      </c>
      <c r="AF163" s="10">
        <f t="shared" si="8"/>
        <v>5</v>
      </c>
      <c r="AG163" s="15">
        <f>Tableau2[[#This Row],[Teams]]/Tableau2[[#This Row],[Fields]]</f>
        <v>7</v>
      </c>
      <c r="AH163" s="13"/>
      <c r="AI163" s="13"/>
    </row>
    <row r="164" spans="1:35" hidden="1">
      <c r="A164" s="9">
        <v>42804</v>
      </c>
      <c r="B164" s="10" t="s">
        <v>48</v>
      </c>
      <c r="C164" s="11">
        <v>3</v>
      </c>
      <c r="D164" s="10" t="s">
        <v>32</v>
      </c>
      <c r="E164" s="10"/>
      <c r="F164" s="10"/>
      <c r="G164" s="10">
        <v>7</v>
      </c>
      <c r="H164" s="10"/>
      <c r="I164" s="10"/>
      <c r="J164" s="10"/>
      <c r="K164" s="10"/>
      <c r="L164" s="10"/>
      <c r="M164" s="10">
        <v>2</v>
      </c>
      <c r="N164" s="10"/>
      <c r="O164" s="10"/>
      <c r="P164" s="10">
        <v>4</v>
      </c>
      <c r="Q164" s="10"/>
      <c r="R164" s="10"/>
      <c r="S164" s="10"/>
      <c r="T164" s="10">
        <v>3</v>
      </c>
      <c r="U164" s="10"/>
      <c r="V164" s="9" t="str">
        <f t="shared" si="6"/>
        <v>Fantasy42804</v>
      </c>
      <c r="W164" s="11" t="s">
        <v>33</v>
      </c>
      <c r="X164" s="11" t="s">
        <v>34</v>
      </c>
      <c r="Y164" s="10">
        <v>180</v>
      </c>
      <c r="Z16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4" s="10">
        <v>104</v>
      </c>
      <c r="AB16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64" s="10">
        <v>1</v>
      </c>
      <c r="AD164" s="10">
        <v>8</v>
      </c>
      <c r="AE164" s="10">
        <f t="shared" si="7"/>
        <v>16</v>
      </c>
      <c r="AF164" s="10">
        <f t="shared" si="8"/>
        <v>4</v>
      </c>
      <c r="AG164" s="15">
        <f>Tableau2[[#This Row],[Teams]]/Tableau2[[#This Row],[Fields]]</f>
        <v>4</v>
      </c>
      <c r="AH164" s="13"/>
      <c r="AI164" s="13"/>
    </row>
    <row r="165" spans="1:35" hidden="1">
      <c r="A165" s="9">
        <v>42805</v>
      </c>
      <c r="B165" s="10" t="s">
        <v>49</v>
      </c>
      <c r="C165" s="11">
        <v>3</v>
      </c>
      <c r="D165" s="10" t="s">
        <v>87</v>
      </c>
      <c r="E165" s="10"/>
      <c r="F165" s="10">
        <v>8</v>
      </c>
      <c r="G165" s="10"/>
      <c r="H165" s="10"/>
      <c r="I165" s="10"/>
      <c r="J165" s="10"/>
      <c r="K165" s="10">
        <v>9</v>
      </c>
      <c r="L165" s="10"/>
      <c r="M165" s="10"/>
      <c r="N165" s="10">
        <v>10</v>
      </c>
      <c r="O165" s="10"/>
      <c r="P165" s="10"/>
      <c r="Q165" s="10">
        <v>9</v>
      </c>
      <c r="R165" s="10"/>
      <c r="S165" s="10">
        <v>17</v>
      </c>
      <c r="T165" s="10"/>
      <c r="U165" s="10"/>
      <c r="V165" s="9" t="str">
        <f t="shared" si="6"/>
        <v>Paris-Nice42805</v>
      </c>
      <c r="W165" s="11" t="s">
        <v>38</v>
      </c>
      <c r="X165" s="11" t="s">
        <v>47</v>
      </c>
      <c r="Y165" s="10">
        <v>177</v>
      </c>
      <c r="Z16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5" s="10">
        <v>110</v>
      </c>
      <c r="AB16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65" s="10">
        <v>4</v>
      </c>
      <c r="AD165" s="10">
        <v>9</v>
      </c>
      <c r="AE165" s="10">
        <f t="shared" si="7"/>
        <v>53</v>
      </c>
      <c r="AF165" s="10">
        <f t="shared" si="8"/>
        <v>5</v>
      </c>
      <c r="AG165" s="15">
        <f>Tableau2[[#This Row],[Teams]]/Tableau2[[#This Row],[Fields]]</f>
        <v>10.6</v>
      </c>
      <c r="AH165" s="13"/>
      <c r="AI165" s="13"/>
    </row>
    <row r="166" spans="1:35" hidden="1">
      <c r="A166" s="9">
        <v>42805</v>
      </c>
      <c r="B166" s="10" t="s">
        <v>49</v>
      </c>
      <c r="C166" s="11">
        <v>3</v>
      </c>
      <c r="D166" s="10" t="s">
        <v>91</v>
      </c>
      <c r="E166" s="10"/>
      <c r="F166" s="10"/>
      <c r="G166" s="10"/>
      <c r="H166" s="10">
        <v>6</v>
      </c>
      <c r="I166" s="10"/>
      <c r="J166" s="10"/>
      <c r="K166" s="10"/>
      <c r="L166" s="10">
        <v>5</v>
      </c>
      <c r="M166" s="10"/>
      <c r="N166" s="10"/>
      <c r="O166" s="10"/>
      <c r="P166" s="10">
        <v>8</v>
      </c>
      <c r="Q166" s="10"/>
      <c r="R166" s="10">
        <v>12</v>
      </c>
      <c r="S166" s="10"/>
      <c r="T166" s="10"/>
      <c r="U166" s="10">
        <v>4</v>
      </c>
      <c r="V166" s="9" t="str">
        <f t="shared" si="6"/>
        <v>Tirreno42805</v>
      </c>
      <c r="W166" s="11" t="s">
        <v>38</v>
      </c>
      <c r="X166" s="11" t="s">
        <v>47</v>
      </c>
      <c r="Y166" s="10">
        <v>187</v>
      </c>
      <c r="Z16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6" s="10">
        <v>105</v>
      </c>
      <c r="AB1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66" s="10">
        <v>4</v>
      </c>
      <c r="AD166" s="10">
        <v>9</v>
      </c>
      <c r="AE166" s="10">
        <f t="shared" si="7"/>
        <v>35</v>
      </c>
      <c r="AF166" s="10">
        <f t="shared" si="8"/>
        <v>5</v>
      </c>
      <c r="AG166" s="15">
        <f>Tableau2[[#This Row],[Teams]]/Tableau2[[#This Row],[Fields]]</f>
        <v>7</v>
      </c>
      <c r="AH166" s="13"/>
      <c r="AI166" s="13"/>
    </row>
    <row r="167" spans="1:35" hidden="1">
      <c r="A167" s="9">
        <v>42805</v>
      </c>
      <c r="B167" s="10" t="s">
        <v>49</v>
      </c>
      <c r="C167" s="11">
        <v>3</v>
      </c>
      <c r="D167" s="10" t="s">
        <v>92</v>
      </c>
      <c r="E167" s="10"/>
      <c r="F167" s="10"/>
      <c r="G167" s="10">
        <v>4</v>
      </c>
      <c r="H167" s="10"/>
      <c r="I167" s="10"/>
      <c r="J167" s="10"/>
      <c r="K167" s="10"/>
      <c r="L167" s="10"/>
      <c r="M167" s="10">
        <v>4</v>
      </c>
      <c r="N167" s="10"/>
      <c r="O167" s="10"/>
      <c r="P167" s="10">
        <v>5</v>
      </c>
      <c r="Q167" s="10"/>
      <c r="R167" s="10"/>
      <c r="S167" s="10">
        <v>5</v>
      </c>
      <c r="T167" s="10"/>
      <c r="U167" s="10"/>
      <c r="V167" s="9" t="str">
        <f t="shared" si="6"/>
        <v>Drenthe42805</v>
      </c>
      <c r="W167" s="11" t="s">
        <v>33</v>
      </c>
      <c r="X167" s="11" t="s">
        <v>52</v>
      </c>
      <c r="Y167" s="10">
        <v>197</v>
      </c>
      <c r="Z16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67" s="10">
        <v>104</v>
      </c>
      <c r="AB16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67" s="10">
        <v>2</v>
      </c>
      <c r="AD167" s="10">
        <v>8</v>
      </c>
      <c r="AE167" s="10">
        <f t="shared" si="7"/>
        <v>18</v>
      </c>
      <c r="AF167" s="10">
        <f t="shared" si="8"/>
        <v>4</v>
      </c>
      <c r="AG167" s="15">
        <f>Tableau2[[#This Row],[Teams]]/Tableau2[[#This Row],[Fields]]</f>
        <v>4.5</v>
      </c>
      <c r="AH167" s="13"/>
      <c r="AI167" s="13"/>
    </row>
    <row r="168" spans="1:35" hidden="1">
      <c r="A168" s="9">
        <v>42806</v>
      </c>
      <c r="B168" s="10" t="s">
        <v>50</v>
      </c>
      <c r="C168" s="11">
        <v>3</v>
      </c>
      <c r="D168" s="10" t="s">
        <v>87</v>
      </c>
      <c r="E168" s="10"/>
      <c r="F168" s="10">
        <v>8</v>
      </c>
      <c r="G168" s="10"/>
      <c r="H168" s="10"/>
      <c r="I168" s="10"/>
      <c r="J168" s="10"/>
      <c r="K168" s="10">
        <v>9</v>
      </c>
      <c r="L168" s="10"/>
      <c r="M168" s="10"/>
      <c r="N168" s="10">
        <v>10</v>
      </c>
      <c r="O168" s="10"/>
      <c r="P168" s="10"/>
      <c r="Q168" s="10">
        <v>9</v>
      </c>
      <c r="R168" s="10"/>
      <c r="S168" s="10">
        <v>17</v>
      </c>
      <c r="T168" s="10"/>
      <c r="U168" s="10"/>
      <c r="V168" s="9" t="str">
        <f t="shared" si="6"/>
        <v>Paris-Nice42806</v>
      </c>
      <c r="W168" s="11" t="s">
        <v>38</v>
      </c>
      <c r="X168" s="11" t="s">
        <v>34</v>
      </c>
      <c r="Y168" s="10">
        <v>116</v>
      </c>
      <c r="Z168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168" s="10">
        <v>69</v>
      </c>
      <c r="AB16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168" s="10">
        <v>4</v>
      </c>
      <c r="AD168" s="10">
        <v>9</v>
      </c>
      <c r="AE168" s="10">
        <f t="shared" si="7"/>
        <v>53</v>
      </c>
      <c r="AF168" s="10">
        <f t="shared" si="8"/>
        <v>5</v>
      </c>
      <c r="AG168" s="15">
        <f>Tableau2[[#This Row],[Teams]]/Tableau2[[#This Row],[Fields]]</f>
        <v>10.6</v>
      </c>
      <c r="AH168" s="13"/>
      <c r="AI168" s="13"/>
    </row>
    <row r="169" spans="1:35" hidden="1">
      <c r="A169" s="9">
        <v>42806</v>
      </c>
      <c r="B169" s="10" t="s">
        <v>50</v>
      </c>
      <c r="C169" s="11">
        <v>3</v>
      </c>
      <c r="D169" s="10" t="s">
        <v>91</v>
      </c>
      <c r="E169" s="10"/>
      <c r="F169" s="10"/>
      <c r="G169" s="10"/>
      <c r="H169" s="10">
        <v>6</v>
      </c>
      <c r="I169" s="10"/>
      <c r="J169" s="10"/>
      <c r="K169" s="10"/>
      <c r="L169" s="10">
        <v>5</v>
      </c>
      <c r="M169" s="10"/>
      <c r="N169" s="10"/>
      <c r="O169" s="10"/>
      <c r="P169" s="10">
        <v>8</v>
      </c>
      <c r="Q169" s="10"/>
      <c r="R169" s="10">
        <v>12</v>
      </c>
      <c r="S169" s="10"/>
      <c r="T169" s="10"/>
      <c r="U169" s="10">
        <v>4</v>
      </c>
      <c r="V169" s="9" t="str">
        <f t="shared" si="6"/>
        <v>Tirreno42806</v>
      </c>
      <c r="W169" s="11" t="s">
        <v>38</v>
      </c>
      <c r="X169" s="11" t="s">
        <v>34</v>
      </c>
      <c r="Y169" s="10">
        <v>210</v>
      </c>
      <c r="Z16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69" s="10">
        <v>122</v>
      </c>
      <c r="AB1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69" s="10">
        <v>4</v>
      </c>
      <c r="AD169" s="10">
        <v>9</v>
      </c>
      <c r="AE169" s="10">
        <f t="shared" si="7"/>
        <v>35</v>
      </c>
      <c r="AF169" s="10">
        <f t="shared" si="8"/>
        <v>5</v>
      </c>
      <c r="AG169" s="15">
        <f>Tableau2[[#This Row],[Teams]]/Tableau2[[#This Row],[Fields]]</f>
        <v>7</v>
      </c>
      <c r="AH169" s="13"/>
      <c r="AI169" s="13"/>
    </row>
    <row r="170" spans="1:35" hidden="1">
      <c r="A170" s="9">
        <v>42806</v>
      </c>
      <c r="B170" s="10" t="s">
        <v>50</v>
      </c>
      <c r="C170" s="11">
        <v>3</v>
      </c>
      <c r="D170" s="10" t="s">
        <v>32</v>
      </c>
      <c r="E170" s="10"/>
      <c r="F170" s="10"/>
      <c r="G170" s="10">
        <v>4</v>
      </c>
      <c r="H170" s="10"/>
      <c r="I170" s="10"/>
      <c r="J170" s="10"/>
      <c r="K170" s="10"/>
      <c r="L170" s="10"/>
      <c r="M170" s="10">
        <v>9</v>
      </c>
      <c r="N170" s="10"/>
      <c r="O170" s="10"/>
      <c r="P170" s="10"/>
      <c r="Q170" s="10">
        <v>7</v>
      </c>
      <c r="R170" s="10"/>
      <c r="S170" s="10"/>
      <c r="T170" s="10">
        <v>3</v>
      </c>
      <c r="U170" s="10"/>
      <c r="V170" s="9" t="str">
        <f t="shared" si="6"/>
        <v>Fantasy42806</v>
      </c>
      <c r="W170" s="11" t="s">
        <v>33</v>
      </c>
      <c r="X170" s="11" t="s">
        <v>34</v>
      </c>
      <c r="Y170" s="10">
        <v>170</v>
      </c>
      <c r="Z17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70" s="10">
        <v>95</v>
      </c>
      <c r="AB17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70" s="10">
        <v>1</v>
      </c>
      <c r="AD170" s="10">
        <v>8</v>
      </c>
      <c r="AE170" s="10">
        <f t="shared" si="7"/>
        <v>23</v>
      </c>
      <c r="AF170" s="10">
        <f t="shared" si="8"/>
        <v>4</v>
      </c>
      <c r="AG170" s="15">
        <f>Tableau2[[#This Row],[Teams]]/Tableau2[[#This Row],[Fields]]</f>
        <v>5.75</v>
      </c>
      <c r="AH170" s="13"/>
      <c r="AI170" s="13"/>
    </row>
    <row r="171" spans="1:35" hidden="1">
      <c r="A171" s="9">
        <v>42807</v>
      </c>
      <c r="B171" s="10" t="s">
        <v>36</v>
      </c>
      <c r="C171" s="11">
        <v>3</v>
      </c>
      <c r="D171" s="10" t="s">
        <v>32</v>
      </c>
      <c r="E171" s="10"/>
      <c r="F171" s="10">
        <v>10</v>
      </c>
      <c r="G171" s="10"/>
      <c r="H171" s="10"/>
      <c r="I171" s="10"/>
      <c r="J171" s="10"/>
      <c r="K171" s="10">
        <v>11</v>
      </c>
      <c r="L171" s="10"/>
      <c r="M171" s="10"/>
      <c r="N171" s="10">
        <v>9</v>
      </c>
      <c r="O171" s="10"/>
      <c r="P171" s="10"/>
      <c r="Q171" s="10">
        <v>16</v>
      </c>
      <c r="R171" s="10"/>
      <c r="S171" s="10"/>
      <c r="T171" s="10">
        <v>10</v>
      </c>
      <c r="U171" s="10"/>
      <c r="V171" s="9" t="str">
        <f t="shared" si="6"/>
        <v>Fantasy42807</v>
      </c>
      <c r="W171" s="11" t="s">
        <v>33</v>
      </c>
      <c r="X171" s="11" t="s">
        <v>39</v>
      </c>
      <c r="Y171" s="10">
        <v>194</v>
      </c>
      <c r="Z17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71" s="10">
        <v>107</v>
      </c>
      <c r="AB17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71" s="10">
        <v>1</v>
      </c>
      <c r="AD171" s="10">
        <v>8</v>
      </c>
      <c r="AE171" s="10">
        <f t="shared" si="7"/>
        <v>56</v>
      </c>
      <c r="AF171" s="10">
        <f t="shared" si="8"/>
        <v>5</v>
      </c>
      <c r="AG171" s="15">
        <f>Tableau2[[#This Row],[Teams]]/Tableau2[[#This Row],[Fields]]</f>
        <v>11.2</v>
      </c>
      <c r="AH171" s="13"/>
      <c r="AI171" s="13"/>
    </row>
    <row r="172" spans="1:35" hidden="1">
      <c r="A172" s="9">
        <v>42807</v>
      </c>
      <c r="B172" s="10" t="s">
        <v>36</v>
      </c>
      <c r="C172" s="11">
        <v>3</v>
      </c>
      <c r="D172" s="10" t="s">
        <v>91</v>
      </c>
      <c r="E172" s="10"/>
      <c r="F172" s="10"/>
      <c r="G172" s="10"/>
      <c r="H172" s="10">
        <v>6</v>
      </c>
      <c r="I172" s="10"/>
      <c r="J172" s="10"/>
      <c r="K172" s="10"/>
      <c r="L172" s="10">
        <v>5</v>
      </c>
      <c r="M172" s="10"/>
      <c r="N172" s="10"/>
      <c r="O172" s="10"/>
      <c r="P172" s="10">
        <v>8</v>
      </c>
      <c r="Q172" s="10"/>
      <c r="R172" s="10">
        <v>12</v>
      </c>
      <c r="S172" s="10"/>
      <c r="T172" s="10"/>
      <c r="U172" s="10">
        <v>4</v>
      </c>
      <c r="V172" s="9" t="str">
        <f t="shared" si="6"/>
        <v>Tirreno42807</v>
      </c>
      <c r="W172" s="11" t="s">
        <v>38</v>
      </c>
      <c r="X172" s="11" t="s">
        <v>39</v>
      </c>
      <c r="Y172" s="10">
        <v>159</v>
      </c>
      <c r="Z17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72" s="10">
        <v>89</v>
      </c>
      <c r="AB1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72" s="10">
        <v>4</v>
      </c>
      <c r="AD172" s="10">
        <v>9</v>
      </c>
      <c r="AE172" s="10">
        <f t="shared" si="7"/>
        <v>35</v>
      </c>
      <c r="AF172" s="10">
        <f t="shared" si="8"/>
        <v>5</v>
      </c>
      <c r="AG172" s="15">
        <f>Tableau2[[#This Row],[Teams]]/Tableau2[[#This Row],[Fields]]</f>
        <v>7</v>
      </c>
      <c r="AH172" s="13"/>
      <c r="AI172" s="13"/>
    </row>
    <row r="173" spans="1:35" hidden="1">
      <c r="A173" s="9">
        <v>42808</v>
      </c>
      <c r="B173" s="10" t="s">
        <v>42</v>
      </c>
      <c r="C173" s="11">
        <v>3</v>
      </c>
      <c r="D173" s="10" t="s">
        <v>93</v>
      </c>
      <c r="E173" s="10"/>
      <c r="F173" s="10"/>
      <c r="G173" s="10">
        <v>12</v>
      </c>
      <c r="H173" s="10"/>
      <c r="I173" s="10"/>
      <c r="J173" s="10"/>
      <c r="K173" s="10">
        <v>8</v>
      </c>
      <c r="L173" s="10"/>
      <c r="M173" s="10"/>
      <c r="N173" s="10"/>
      <c r="O173" s="10">
        <v>14</v>
      </c>
      <c r="P173" s="10"/>
      <c r="Q173" s="10">
        <v>15</v>
      </c>
      <c r="R173" s="10"/>
      <c r="S173" s="10"/>
      <c r="T173" s="10">
        <v>16</v>
      </c>
      <c r="U173" s="10"/>
      <c r="V173" s="9" t="str">
        <f t="shared" si="6"/>
        <v>Paris - Troyes42808</v>
      </c>
      <c r="W173" s="11" t="s">
        <v>33</v>
      </c>
      <c r="X173" s="11" t="s">
        <v>39</v>
      </c>
      <c r="Y173" s="10">
        <v>173</v>
      </c>
      <c r="Z17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73" s="10">
        <v>98</v>
      </c>
      <c r="AB17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73" s="10">
        <v>1</v>
      </c>
      <c r="AD173" s="10">
        <v>8</v>
      </c>
      <c r="AE173" s="10">
        <f t="shared" si="7"/>
        <v>65</v>
      </c>
      <c r="AF173" s="10">
        <f t="shared" si="8"/>
        <v>5</v>
      </c>
      <c r="AG173" s="15">
        <f>Tableau2[[#This Row],[Teams]]/Tableau2[[#This Row],[Fields]]</f>
        <v>13</v>
      </c>
      <c r="AH173" s="13"/>
      <c r="AI173" s="13"/>
    </row>
    <row r="174" spans="1:35" hidden="1">
      <c r="A174" s="9">
        <v>42808</v>
      </c>
      <c r="B174" s="10" t="s">
        <v>36</v>
      </c>
      <c r="C174" s="11">
        <v>3</v>
      </c>
      <c r="D174" s="10" t="s">
        <v>91</v>
      </c>
      <c r="E174" s="10"/>
      <c r="F174" s="10"/>
      <c r="G174" s="10"/>
      <c r="H174" s="10">
        <v>6</v>
      </c>
      <c r="I174" s="10"/>
      <c r="J174" s="10"/>
      <c r="K174" s="10"/>
      <c r="L174" s="10">
        <v>5</v>
      </c>
      <c r="M174" s="10"/>
      <c r="N174" s="10"/>
      <c r="O174" s="10"/>
      <c r="P174" s="10">
        <v>8</v>
      </c>
      <c r="Q174" s="10"/>
      <c r="R174" s="10">
        <v>12</v>
      </c>
      <c r="S174" s="10"/>
      <c r="T174" s="10"/>
      <c r="U174" s="10">
        <v>4</v>
      </c>
      <c r="V174" s="9" t="str">
        <f t="shared" si="6"/>
        <v>Tirreno42808</v>
      </c>
      <c r="W174" s="11" t="s">
        <v>38</v>
      </c>
      <c r="X174" s="11" t="s">
        <v>45</v>
      </c>
      <c r="Y174" s="10">
        <v>10</v>
      </c>
      <c r="Z17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74" s="10">
        <v>9</v>
      </c>
      <c r="AB17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74" s="10">
        <v>4</v>
      </c>
      <c r="AD174" s="10">
        <v>9</v>
      </c>
      <c r="AE174" s="10">
        <f t="shared" si="7"/>
        <v>35</v>
      </c>
      <c r="AF174" s="10">
        <f t="shared" si="8"/>
        <v>5</v>
      </c>
      <c r="AG174" s="15">
        <f>Tableau2[[#This Row],[Teams]]/Tableau2[[#This Row],[Fields]]</f>
        <v>7</v>
      </c>
      <c r="AH174" s="13"/>
      <c r="AI174" s="13"/>
    </row>
    <row r="175" spans="1:35" hidden="1">
      <c r="A175" s="9">
        <v>42809</v>
      </c>
      <c r="B175" s="10" t="s">
        <v>44</v>
      </c>
      <c r="C175" s="11">
        <v>3</v>
      </c>
      <c r="D175" s="10" t="s">
        <v>94</v>
      </c>
      <c r="E175" s="10"/>
      <c r="F175" s="10"/>
      <c r="G175" s="10">
        <v>13</v>
      </c>
      <c r="H175" s="10"/>
      <c r="I175" s="10"/>
      <c r="J175" s="10"/>
      <c r="K175" s="10">
        <v>14</v>
      </c>
      <c r="L175" s="10"/>
      <c r="M175" s="10"/>
      <c r="N175" s="10"/>
      <c r="O175" s="10">
        <v>12</v>
      </c>
      <c r="P175" s="10"/>
      <c r="Q175" s="10"/>
      <c r="R175" s="10">
        <v>16</v>
      </c>
      <c r="S175" s="10"/>
      <c r="T175" s="10">
        <v>11</v>
      </c>
      <c r="U175" s="10"/>
      <c r="V175" s="9" t="str">
        <f t="shared" si="6"/>
        <v>Nokere42809</v>
      </c>
      <c r="W175" s="11" t="s">
        <v>33</v>
      </c>
      <c r="X175" s="11" t="s">
        <v>52</v>
      </c>
      <c r="Y175" s="10">
        <v>195</v>
      </c>
      <c r="Z17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75" s="10">
        <v>105</v>
      </c>
      <c r="AB1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75" s="10">
        <v>3</v>
      </c>
      <c r="AD175" s="10">
        <v>9</v>
      </c>
      <c r="AE175" s="10">
        <f t="shared" si="7"/>
        <v>66</v>
      </c>
      <c r="AF175" s="10">
        <f t="shared" si="8"/>
        <v>5</v>
      </c>
      <c r="AG175" s="15">
        <f>Tableau2[[#This Row],[Teams]]/Tableau2[[#This Row],[Fields]]</f>
        <v>13.2</v>
      </c>
      <c r="AH175" s="13"/>
      <c r="AI175" s="13"/>
    </row>
    <row r="176" spans="1:35" hidden="1">
      <c r="A176" s="9">
        <v>42810</v>
      </c>
      <c r="B176" s="10" t="s">
        <v>46</v>
      </c>
      <c r="C176" s="11">
        <v>3</v>
      </c>
      <c r="D176" s="10" t="s">
        <v>32</v>
      </c>
      <c r="E176" s="10"/>
      <c r="F176" s="10"/>
      <c r="G176" s="10"/>
      <c r="H176" s="10">
        <v>13</v>
      </c>
      <c r="I176" s="10"/>
      <c r="J176" s="10"/>
      <c r="K176" s="10"/>
      <c r="L176" s="10"/>
      <c r="M176" s="10">
        <v>15</v>
      </c>
      <c r="N176" s="10"/>
      <c r="O176" s="10"/>
      <c r="P176" s="10">
        <v>17</v>
      </c>
      <c r="Q176" s="10"/>
      <c r="R176" s="10"/>
      <c r="S176" s="10">
        <v>18</v>
      </c>
      <c r="T176" s="10"/>
      <c r="U176" s="10">
        <v>8</v>
      </c>
      <c r="V176" s="9" t="str">
        <f t="shared" si="6"/>
        <v>Fantasy42810</v>
      </c>
      <c r="W176" s="11" t="s">
        <v>33</v>
      </c>
      <c r="X176" s="11" t="s">
        <v>39</v>
      </c>
      <c r="Y176" s="10">
        <v>190</v>
      </c>
      <c r="Z17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76" s="10">
        <v>105</v>
      </c>
      <c r="AB17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76" s="10">
        <v>1</v>
      </c>
      <c r="AD176" s="10">
        <v>8</v>
      </c>
      <c r="AE176" s="10">
        <f t="shared" si="7"/>
        <v>71</v>
      </c>
      <c r="AF176" s="10">
        <f t="shared" si="8"/>
        <v>5</v>
      </c>
      <c r="AG176" s="15">
        <f>Tableau2[[#This Row],[Teams]]/Tableau2[[#This Row],[Fields]]</f>
        <v>14.2</v>
      </c>
      <c r="AH176" s="13"/>
      <c r="AI176" s="13"/>
    </row>
    <row r="177" spans="1:35" hidden="1">
      <c r="A177" s="9">
        <v>42811</v>
      </c>
      <c r="B177" s="10" t="s">
        <v>48</v>
      </c>
      <c r="C177" s="11">
        <v>3</v>
      </c>
      <c r="D177" s="10" t="s">
        <v>95</v>
      </c>
      <c r="E177" s="10"/>
      <c r="F177" s="10">
        <v>12</v>
      </c>
      <c r="G177" s="10"/>
      <c r="H177" s="10"/>
      <c r="I177" s="10"/>
      <c r="J177" s="10"/>
      <c r="K177" s="10">
        <v>8</v>
      </c>
      <c r="L177" s="10"/>
      <c r="M177" s="10"/>
      <c r="N177" s="10">
        <v>11</v>
      </c>
      <c r="O177" s="10"/>
      <c r="P177" s="10"/>
      <c r="Q177" s="10">
        <v>18</v>
      </c>
      <c r="R177" s="10"/>
      <c r="S177" s="10"/>
      <c r="T177" s="10">
        <v>16</v>
      </c>
      <c r="U177" s="10"/>
      <c r="V177" s="9" t="str">
        <f t="shared" si="6"/>
        <v>Handzame42811</v>
      </c>
      <c r="W177" s="11" t="s">
        <v>33</v>
      </c>
      <c r="X177" s="11" t="s">
        <v>39</v>
      </c>
      <c r="Y177" s="10">
        <v>196</v>
      </c>
      <c r="Z17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77" s="10">
        <v>108</v>
      </c>
      <c r="AB17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77" s="10">
        <v>2</v>
      </c>
      <c r="AD177" s="10">
        <v>8</v>
      </c>
      <c r="AE177" s="10">
        <f t="shared" si="7"/>
        <v>65</v>
      </c>
      <c r="AF177" s="10">
        <f t="shared" si="8"/>
        <v>5</v>
      </c>
      <c r="AG177" s="15">
        <f>Tableau2[[#This Row],[Teams]]/Tableau2[[#This Row],[Fields]]</f>
        <v>13</v>
      </c>
      <c r="AH177" s="13"/>
      <c r="AI177" s="13"/>
    </row>
    <row r="178" spans="1:35" hidden="1">
      <c r="A178" s="9">
        <v>42812</v>
      </c>
      <c r="B178" s="10" t="s">
        <v>49</v>
      </c>
      <c r="C178" s="11">
        <v>3</v>
      </c>
      <c r="D178" s="10" t="s">
        <v>96</v>
      </c>
      <c r="E178" s="10"/>
      <c r="F178" s="10"/>
      <c r="G178" s="10">
        <v>18</v>
      </c>
      <c r="H178" s="10"/>
      <c r="I178" s="10"/>
      <c r="J178" s="10"/>
      <c r="K178" s="10"/>
      <c r="L178" s="10">
        <v>18</v>
      </c>
      <c r="M178" s="10"/>
      <c r="N178" s="10"/>
      <c r="O178" s="10">
        <v>19</v>
      </c>
      <c r="P178" s="10"/>
      <c r="Q178" s="10"/>
      <c r="R178" s="10">
        <v>15</v>
      </c>
      <c r="S178" s="10"/>
      <c r="T178" s="10">
        <v>7</v>
      </c>
      <c r="U178" s="10"/>
      <c r="V178" s="9" t="str">
        <f t="shared" si="6"/>
        <v>MSR42812</v>
      </c>
      <c r="W178" s="11" t="s">
        <v>33</v>
      </c>
      <c r="X178" s="11" t="s">
        <v>39</v>
      </c>
      <c r="Y178" s="10">
        <v>291</v>
      </c>
      <c r="Z17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78" s="10">
        <v>164</v>
      </c>
      <c r="AB1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78" s="10">
        <v>6</v>
      </c>
      <c r="AD178" s="10">
        <v>9</v>
      </c>
      <c r="AE178" s="10">
        <f t="shared" si="7"/>
        <v>77</v>
      </c>
      <c r="AF178" s="10">
        <f t="shared" si="8"/>
        <v>5</v>
      </c>
      <c r="AG178" s="15">
        <f>Tableau2[[#This Row],[Teams]]/Tableau2[[#This Row],[Fields]]</f>
        <v>15.4</v>
      </c>
      <c r="AH178" s="13"/>
      <c r="AI178" s="13"/>
    </row>
    <row r="179" spans="1:35" hidden="1">
      <c r="A179" s="9">
        <v>42812</v>
      </c>
      <c r="B179" s="10" t="s">
        <v>49</v>
      </c>
      <c r="C179" s="11">
        <v>3</v>
      </c>
      <c r="D179" s="10" t="s">
        <v>32</v>
      </c>
      <c r="E179" s="10"/>
      <c r="F179" s="10"/>
      <c r="G179" s="10"/>
      <c r="H179" s="10">
        <v>5</v>
      </c>
      <c r="I179" s="10"/>
      <c r="J179" s="10"/>
      <c r="K179" s="10"/>
      <c r="L179" s="10"/>
      <c r="M179" s="10">
        <v>2</v>
      </c>
      <c r="N179" s="10"/>
      <c r="O179" s="10"/>
      <c r="P179" s="10">
        <v>1</v>
      </c>
      <c r="Q179" s="10"/>
      <c r="R179" s="10"/>
      <c r="S179" s="10">
        <v>3</v>
      </c>
      <c r="T179" s="10"/>
      <c r="U179" s="10"/>
      <c r="V179" s="9" t="str">
        <f t="shared" si="6"/>
        <v>Fantasy42812</v>
      </c>
      <c r="W179" s="11" t="s">
        <v>33</v>
      </c>
      <c r="X179" s="11" t="s">
        <v>39</v>
      </c>
      <c r="Y179" s="10">
        <v>125</v>
      </c>
      <c r="Z17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79" s="10">
        <v>67</v>
      </c>
      <c r="AB17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179" s="10">
        <v>1</v>
      </c>
      <c r="AD179" s="10">
        <v>8</v>
      </c>
      <c r="AE179" s="10">
        <f t="shared" si="7"/>
        <v>11</v>
      </c>
      <c r="AF179" s="10">
        <f t="shared" si="8"/>
        <v>4</v>
      </c>
      <c r="AG179" s="15">
        <f>Tableau2[[#This Row],[Teams]]/Tableau2[[#This Row],[Fields]]</f>
        <v>2.75</v>
      </c>
      <c r="AH179" s="13"/>
      <c r="AI179" s="13"/>
    </row>
    <row r="180" spans="1:35" hidden="1">
      <c r="A180" s="9">
        <v>42813</v>
      </c>
      <c r="B180" s="10" t="s">
        <v>50</v>
      </c>
      <c r="C180" s="11">
        <v>3</v>
      </c>
      <c r="D180" s="10" t="s">
        <v>97</v>
      </c>
      <c r="E180" s="10"/>
      <c r="F180" s="10"/>
      <c r="G180" s="10"/>
      <c r="H180" s="10">
        <v>15</v>
      </c>
      <c r="I180" s="10"/>
      <c r="J180" s="10"/>
      <c r="K180" s="10"/>
      <c r="L180" s="10"/>
      <c r="M180" s="10">
        <v>15</v>
      </c>
      <c r="N180" s="10"/>
      <c r="O180" s="10"/>
      <c r="P180" s="10">
        <v>22</v>
      </c>
      <c r="Q180" s="10"/>
      <c r="R180" s="10"/>
      <c r="S180" s="10">
        <v>14</v>
      </c>
      <c r="T180" s="10"/>
      <c r="U180" s="10">
        <v>10</v>
      </c>
      <c r="V180" s="9" t="str">
        <f t="shared" si="6"/>
        <v>Loire42813</v>
      </c>
      <c r="W180" s="11" t="s">
        <v>33</v>
      </c>
      <c r="X180" s="11" t="s">
        <v>39</v>
      </c>
      <c r="Y180" s="10">
        <v>187</v>
      </c>
      <c r="Z18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80" s="10">
        <v>98</v>
      </c>
      <c r="AB18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80" s="10">
        <v>2</v>
      </c>
      <c r="AD180" s="10">
        <v>8</v>
      </c>
      <c r="AE180" s="10">
        <f t="shared" si="7"/>
        <v>76</v>
      </c>
      <c r="AF180" s="10">
        <f t="shared" si="8"/>
        <v>5</v>
      </c>
      <c r="AG180" s="15">
        <f>Tableau2[[#This Row],[Teams]]/Tableau2[[#This Row],[Fields]]</f>
        <v>15.2</v>
      </c>
      <c r="AH180" s="13"/>
      <c r="AI180" s="13"/>
    </row>
    <row r="181" spans="1:35" hidden="1">
      <c r="A181" s="9">
        <v>42814</v>
      </c>
      <c r="B181" s="10" t="s">
        <v>36</v>
      </c>
      <c r="C181" s="11">
        <v>3</v>
      </c>
      <c r="D181" s="10" t="s">
        <v>98</v>
      </c>
      <c r="E181" s="10"/>
      <c r="F181" s="10"/>
      <c r="G181" s="10">
        <v>6</v>
      </c>
      <c r="H181" s="10"/>
      <c r="I181" s="10"/>
      <c r="J181" s="10"/>
      <c r="K181" s="10">
        <v>6</v>
      </c>
      <c r="L181" s="10"/>
      <c r="M181" s="10"/>
      <c r="N181" s="10"/>
      <c r="O181" s="10">
        <v>9</v>
      </c>
      <c r="P181" s="10"/>
      <c r="Q181" s="10">
        <v>12</v>
      </c>
      <c r="R181" s="10"/>
      <c r="S181" s="10"/>
      <c r="T181" s="10">
        <v>12</v>
      </c>
      <c r="U181" s="10"/>
      <c r="V181" s="9" t="str">
        <f t="shared" si="6"/>
        <v>Catalunya42814</v>
      </c>
      <c r="W181" s="11" t="s">
        <v>38</v>
      </c>
      <c r="X181" s="11" t="s">
        <v>34</v>
      </c>
      <c r="Y181" s="10">
        <v>179</v>
      </c>
      <c r="Z18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81" s="10">
        <v>102</v>
      </c>
      <c r="AB1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81" s="10">
        <v>4</v>
      </c>
      <c r="AD181" s="10">
        <v>9</v>
      </c>
      <c r="AE181" s="10">
        <f t="shared" si="7"/>
        <v>45</v>
      </c>
      <c r="AF181" s="10">
        <f t="shared" si="8"/>
        <v>5</v>
      </c>
      <c r="AG181" s="15">
        <f>Tableau2[[#This Row],[Teams]]/Tableau2[[#This Row],[Fields]]</f>
        <v>9</v>
      </c>
      <c r="AH181" s="13"/>
      <c r="AI181" s="13"/>
    </row>
    <row r="182" spans="1:35" hidden="1">
      <c r="A182" s="9">
        <v>42814</v>
      </c>
      <c r="B182" s="10" t="s">
        <v>36</v>
      </c>
      <c r="C182" s="11">
        <v>3</v>
      </c>
      <c r="D182" s="10" t="s">
        <v>32</v>
      </c>
      <c r="E182" s="10"/>
      <c r="F182" s="10">
        <v>5</v>
      </c>
      <c r="G182" s="10"/>
      <c r="H182" s="10"/>
      <c r="I182" s="10"/>
      <c r="J182" s="10"/>
      <c r="K182" s="10"/>
      <c r="L182" s="10">
        <v>5</v>
      </c>
      <c r="M182" s="10"/>
      <c r="N182" s="10"/>
      <c r="O182" s="10">
        <v>9</v>
      </c>
      <c r="P182" s="10"/>
      <c r="Q182" s="10"/>
      <c r="R182" s="10">
        <v>10</v>
      </c>
      <c r="S182" s="10"/>
      <c r="T182" s="10">
        <v>8</v>
      </c>
      <c r="U182" s="10"/>
      <c r="V182" s="9" t="str">
        <f t="shared" si="6"/>
        <v>Fantasy42814</v>
      </c>
      <c r="W182" s="11" t="s">
        <v>33</v>
      </c>
      <c r="X182" s="11" t="s">
        <v>34</v>
      </c>
      <c r="Y182" s="10">
        <v>132</v>
      </c>
      <c r="Z18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82" s="10">
        <v>82</v>
      </c>
      <c r="AB18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82" s="10">
        <v>1</v>
      </c>
      <c r="AD182" s="10">
        <v>7</v>
      </c>
      <c r="AE182" s="10">
        <f t="shared" si="7"/>
        <v>37</v>
      </c>
      <c r="AF182" s="10">
        <f t="shared" si="8"/>
        <v>5</v>
      </c>
      <c r="AG182" s="15">
        <f>Tableau2[[#This Row],[Teams]]/Tableau2[[#This Row],[Fields]]</f>
        <v>7.4</v>
      </c>
      <c r="AH182" s="13"/>
      <c r="AI182" s="13"/>
    </row>
    <row r="183" spans="1:35" hidden="1">
      <c r="A183" s="9">
        <v>42815</v>
      </c>
      <c r="B183" s="10" t="s">
        <v>42</v>
      </c>
      <c r="C183" s="11">
        <v>3</v>
      </c>
      <c r="D183" s="10" t="s">
        <v>32</v>
      </c>
      <c r="E183" s="10"/>
      <c r="F183" s="10"/>
      <c r="G183" s="10"/>
      <c r="H183" s="10">
        <v>11</v>
      </c>
      <c r="I183" s="10"/>
      <c r="J183" s="10"/>
      <c r="K183" s="10"/>
      <c r="L183" s="10"/>
      <c r="M183" s="10">
        <v>10</v>
      </c>
      <c r="N183" s="10"/>
      <c r="O183" s="10"/>
      <c r="P183" s="10">
        <v>14</v>
      </c>
      <c r="Q183" s="10"/>
      <c r="R183" s="10"/>
      <c r="S183" s="10">
        <v>10</v>
      </c>
      <c r="T183" s="10"/>
      <c r="U183" s="10">
        <v>6</v>
      </c>
      <c r="V183" s="9" t="str">
        <f t="shared" si="6"/>
        <v>Fantasy42815</v>
      </c>
      <c r="W183" s="11" t="s">
        <v>33</v>
      </c>
      <c r="X183" s="11" t="s">
        <v>39</v>
      </c>
      <c r="Y183" s="10">
        <v>167</v>
      </c>
      <c r="Z18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83" s="10">
        <v>94</v>
      </c>
      <c r="AB18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83" s="10">
        <v>1</v>
      </c>
      <c r="AD183" s="10">
        <v>8</v>
      </c>
      <c r="AE183" s="10">
        <f t="shared" si="7"/>
        <v>51</v>
      </c>
      <c r="AF183" s="10">
        <f t="shared" si="8"/>
        <v>5</v>
      </c>
      <c r="AG183" s="15">
        <f>Tableau2[[#This Row],[Teams]]/Tableau2[[#This Row],[Fields]]</f>
        <v>10.199999999999999</v>
      </c>
      <c r="AH183" s="13"/>
      <c r="AI183" s="13"/>
    </row>
    <row r="184" spans="1:35" hidden="1">
      <c r="A184" s="9">
        <v>42815</v>
      </c>
      <c r="B184" s="10" t="s">
        <v>42</v>
      </c>
      <c r="C184" s="11">
        <v>3</v>
      </c>
      <c r="D184" s="10" t="s">
        <v>98</v>
      </c>
      <c r="E184" s="10"/>
      <c r="F184" s="10"/>
      <c r="G184" s="10">
        <v>6</v>
      </c>
      <c r="H184" s="10"/>
      <c r="I184" s="10"/>
      <c r="J184" s="10"/>
      <c r="K184" s="10">
        <v>6</v>
      </c>
      <c r="L184" s="10"/>
      <c r="M184" s="10"/>
      <c r="N184" s="10"/>
      <c r="O184" s="10">
        <v>9</v>
      </c>
      <c r="P184" s="10"/>
      <c r="Q184" s="10">
        <v>12</v>
      </c>
      <c r="R184" s="10"/>
      <c r="S184" s="10"/>
      <c r="T184" s="10">
        <v>12</v>
      </c>
      <c r="U184" s="10"/>
      <c r="V184" s="9" t="str">
        <f t="shared" si="6"/>
        <v>Catalunya42815</v>
      </c>
      <c r="W184" s="11" t="s">
        <v>38</v>
      </c>
      <c r="X184" s="11" t="s">
        <v>54</v>
      </c>
      <c r="Y184" s="10">
        <v>41</v>
      </c>
      <c r="Z18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184" s="10">
        <v>40</v>
      </c>
      <c r="AB1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184" s="10">
        <v>4</v>
      </c>
      <c r="AD184" s="10">
        <v>9</v>
      </c>
      <c r="AE184" s="10">
        <f t="shared" si="7"/>
        <v>45</v>
      </c>
      <c r="AF184" s="10">
        <f t="shared" si="8"/>
        <v>5</v>
      </c>
      <c r="AG184" s="15">
        <f>Tableau2[[#This Row],[Teams]]/Tableau2[[#This Row],[Fields]]</f>
        <v>9</v>
      </c>
      <c r="AH184" s="13"/>
      <c r="AI184" s="13"/>
    </row>
    <row r="185" spans="1:35" hidden="1">
      <c r="A185" s="9">
        <v>42816</v>
      </c>
      <c r="B185" s="10" t="s">
        <v>44</v>
      </c>
      <c r="C185" s="11">
        <v>3</v>
      </c>
      <c r="D185" s="10" t="s">
        <v>98</v>
      </c>
      <c r="E185" s="10"/>
      <c r="F185" s="10"/>
      <c r="G185" s="10">
        <v>6</v>
      </c>
      <c r="H185" s="10"/>
      <c r="I185" s="10"/>
      <c r="J185" s="10"/>
      <c r="K185" s="10">
        <v>6</v>
      </c>
      <c r="L185" s="10"/>
      <c r="M185" s="10"/>
      <c r="N185" s="10"/>
      <c r="O185" s="10">
        <v>9</v>
      </c>
      <c r="P185" s="10"/>
      <c r="Q185" s="10">
        <v>12</v>
      </c>
      <c r="R185" s="10"/>
      <c r="S185" s="10"/>
      <c r="T185" s="10">
        <v>12</v>
      </c>
      <c r="U185" s="10"/>
      <c r="V185" s="9" t="str">
        <f t="shared" si="6"/>
        <v>Catalunya42816</v>
      </c>
      <c r="W185" s="11" t="s">
        <v>38</v>
      </c>
      <c r="X185" s="11" t="s">
        <v>47</v>
      </c>
      <c r="Y185" s="10">
        <v>188</v>
      </c>
      <c r="Z18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85" s="10">
        <v>112</v>
      </c>
      <c r="AB18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85" s="10">
        <v>4</v>
      </c>
      <c r="AD185" s="10">
        <v>9</v>
      </c>
      <c r="AE185" s="10">
        <f t="shared" si="7"/>
        <v>45</v>
      </c>
      <c r="AF185" s="10">
        <f t="shared" si="8"/>
        <v>5</v>
      </c>
      <c r="AG185" s="15">
        <f>Tableau2[[#This Row],[Teams]]/Tableau2[[#This Row],[Fields]]</f>
        <v>9</v>
      </c>
      <c r="AH185" s="13"/>
      <c r="AI185" s="13"/>
    </row>
    <row r="186" spans="1:35" hidden="1">
      <c r="A186" s="9">
        <v>42816</v>
      </c>
      <c r="B186" s="10" t="s">
        <v>44</v>
      </c>
      <c r="C186" s="11">
        <v>3</v>
      </c>
      <c r="D186" s="10" t="s">
        <v>99</v>
      </c>
      <c r="E186" s="10"/>
      <c r="F186" s="10">
        <v>7</v>
      </c>
      <c r="G186" s="10"/>
      <c r="H186" s="10"/>
      <c r="I186" s="10"/>
      <c r="J186" s="10"/>
      <c r="K186" s="10"/>
      <c r="L186" s="10">
        <v>9</v>
      </c>
      <c r="M186" s="10"/>
      <c r="N186" s="10"/>
      <c r="O186" s="10">
        <v>8</v>
      </c>
      <c r="P186" s="10"/>
      <c r="Q186" s="10"/>
      <c r="R186" s="10">
        <v>10</v>
      </c>
      <c r="S186" s="10"/>
      <c r="T186" s="10">
        <v>9</v>
      </c>
      <c r="U186" s="10"/>
      <c r="V186" s="9" t="str">
        <f t="shared" si="6"/>
        <v>DDV42816</v>
      </c>
      <c r="W186" s="11" t="s">
        <v>33</v>
      </c>
      <c r="X186" s="11" t="s">
        <v>41</v>
      </c>
      <c r="Y186" s="10">
        <v>204</v>
      </c>
      <c r="Z18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86" s="10">
        <v>121</v>
      </c>
      <c r="AB18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86" s="10">
        <v>4</v>
      </c>
      <c r="AD186" s="10">
        <v>9</v>
      </c>
      <c r="AE186" s="10">
        <f t="shared" si="7"/>
        <v>43</v>
      </c>
      <c r="AF186" s="10">
        <f t="shared" si="8"/>
        <v>5</v>
      </c>
      <c r="AG186" s="15">
        <f>Tableau2[[#This Row],[Teams]]/Tableau2[[#This Row],[Fields]]</f>
        <v>8.6</v>
      </c>
      <c r="AH186" s="13"/>
      <c r="AI186" s="13"/>
    </row>
    <row r="187" spans="1:35" hidden="1">
      <c r="A187" s="9">
        <v>42817</v>
      </c>
      <c r="B187" s="10" t="s">
        <v>46</v>
      </c>
      <c r="C187" s="11">
        <v>3</v>
      </c>
      <c r="D187" s="10" t="s">
        <v>32</v>
      </c>
      <c r="E187" s="10"/>
      <c r="F187" s="10"/>
      <c r="G187" s="10">
        <v>9</v>
      </c>
      <c r="H187" s="10"/>
      <c r="I187" s="10"/>
      <c r="J187" s="10"/>
      <c r="K187" s="10"/>
      <c r="L187" s="10">
        <v>13</v>
      </c>
      <c r="M187" s="10"/>
      <c r="N187" s="10"/>
      <c r="O187" s="10">
        <v>8</v>
      </c>
      <c r="P187" s="10"/>
      <c r="Q187" s="10">
        <v>8</v>
      </c>
      <c r="R187" s="10"/>
      <c r="S187" s="10"/>
      <c r="T187" s="10">
        <v>11</v>
      </c>
      <c r="U187" s="10"/>
      <c r="V187" s="9" t="str">
        <f t="shared" si="6"/>
        <v>Fantasy42817</v>
      </c>
      <c r="W187" s="11" t="s">
        <v>33</v>
      </c>
      <c r="X187" s="11" t="s">
        <v>39</v>
      </c>
      <c r="Y187" s="10">
        <v>165</v>
      </c>
      <c r="Z18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87" s="10">
        <v>92</v>
      </c>
      <c r="AB18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87" s="10">
        <v>1</v>
      </c>
      <c r="AD187" s="10">
        <v>8</v>
      </c>
      <c r="AE187" s="10">
        <f t="shared" si="7"/>
        <v>49</v>
      </c>
      <c r="AF187" s="10">
        <f t="shared" si="8"/>
        <v>5</v>
      </c>
      <c r="AG187" s="15">
        <f>Tableau2[[#This Row],[Teams]]/Tableau2[[#This Row],[Fields]]</f>
        <v>9.8000000000000007</v>
      </c>
      <c r="AH187" s="13"/>
      <c r="AI187" s="13"/>
    </row>
    <row r="188" spans="1:35" hidden="1">
      <c r="A188" s="9">
        <v>42817</v>
      </c>
      <c r="B188" s="10" t="s">
        <v>46</v>
      </c>
      <c r="C188" s="11">
        <v>3</v>
      </c>
      <c r="D188" s="10" t="s">
        <v>98</v>
      </c>
      <c r="E188" s="10"/>
      <c r="F188" s="10"/>
      <c r="G188" s="10">
        <v>6</v>
      </c>
      <c r="H188" s="10"/>
      <c r="I188" s="10"/>
      <c r="J188" s="10"/>
      <c r="K188" s="10">
        <v>6</v>
      </c>
      <c r="L188" s="10"/>
      <c r="M188" s="10"/>
      <c r="N188" s="10"/>
      <c r="O188" s="10">
        <v>9</v>
      </c>
      <c r="P188" s="10"/>
      <c r="Q188" s="10">
        <v>12</v>
      </c>
      <c r="R188" s="10"/>
      <c r="S188" s="10"/>
      <c r="T188" s="10">
        <v>12</v>
      </c>
      <c r="U188" s="10"/>
      <c r="V188" s="9" t="str">
        <f t="shared" si="6"/>
        <v>Catalunya42817</v>
      </c>
      <c r="W188" s="11" t="s">
        <v>38</v>
      </c>
      <c r="X188" s="11" t="s">
        <v>34</v>
      </c>
      <c r="Y188" s="10">
        <v>195</v>
      </c>
      <c r="Z18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88" s="10">
        <v>106</v>
      </c>
      <c r="AB18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88" s="10">
        <v>4</v>
      </c>
      <c r="AD188" s="10">
        <v>9</v>
      </c>
      <c r="AE188" s="10">
        <f t="shared" si="7"/>
        <v>45</v>
      </c>
      <c r="AF188" s="10">
        <f t="shared" si="8"/>
        <v>5</v>
      </c>
      <c r="AG188" s="15">
        <f>Tableau2[[#This Row],[Teams]]/Tableau2[[#This Row],[Fields]]</f>
        <v>9</v>
      </c>
      <c r="AH188" s="13"/>
      <c r="AI188" s="13"/>
    </row>
    <row r="189" spans="1:35" hidden="1">
      <c r="A189" s="9">
        <v>42818</v>
      </c>
      <c r="B189" s="10" t="s">
        <v>48</v>
      </c>
      <c r="C189" s="11">
        <v>3</v>
      </c>
      <c r="D189" s="10" t="s">
        <v>100</v>
      </c>
      <c r="E189" s="10"/>
      <c r="F189" s="10">
        <v>9</v>
      </c>
      <c r="G189" s="10"/>
      <c r="H189" s="10"/>
      <c r="I189" s="10"/>
      <c r="J189" s="10"/>
      <c r="K189" s="10"/>
      <c r="L189" s="10">
        <v>8</v>
      </c>
      <c r="M189" s="10"/>
      <c r="N189" s="10"/>
      <c r="O189" s="10">
        <v>11</v>
      </c>
      <c r="P189" s="10"/>
      <c r="Q189" s="10"/>
      <c r="R189" s="10">
        <v>9</v>
      </c>
      <c r="S189" s="10"/>
      <c r="T189" s="10">
        <v>9</v>
      </c>
      <c r="U189" s="10"/>
      <c r="V189" s="9" t="str">
        <f t="shared" si="6"/>
        <v>GP E342818</v>
      </c>
      <c r="W189" s="11" t="s">
        <v>33</v>
      </c>
      <c r="X189" s="11" t="s">
        <v>41</v>
      </c>
      <c r="Y189" s="10">
        <v>205</v>
      </c>
      <c r="Z18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89" s="10">
        <v>133</v>
      </c>
      <c r="AB1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89" s="10">
        <v>5</v>
      </c>
      <c r="AD189" s="10">
        <v>9</v>
      </c>
      <c r="AE189" s="10">
        <f t="shared" si="7"/>
        <v>46</v>
      </c>
      <c r="AF189" s="10">
        <f t="shared" si="8"/>
        <v>5</v>
      </c>
      <c r="AG189" s="15">
        <f>Tableau2[[#This Row],[Teams]]/Tableau2[[#This Row],[Fields]]</f>
        <v>9.1999999999999993</v>
      </c>
      <c r="AH189" s="13"/>
      <c r="AI189" s="13"/>
    </row>
    <row r="190" spans="1:35" hidden="1">
      <c r="A190" s="9">
        <v>42818</v>
      </c>
      <c r="B190" s="10" t="s">
        <v>48</v>
      </c>
      <c r="C190" s="11">
        <v>3</v>
      </c>
      <c r="D190" s="10" t="s">
        <v>98</v>
      </c>
      <c r="E190" s="10"/>
      <c r="F190" s="10"/>
      <c r="G190" s="10">
        <v>6</v>
      </c>
      <c r="H190" s="10"/>
      <c r="I190" s="10"/>
      <c r="J190" s="10"/>
      <c r="K190" s="10">
        <v>6</v>
      </c>
      <c r="L190" s="10"/>
      <c r="M190" s="10"/>
      <c r="N190" s="10"/>
      <c r="O190" s="10">
        <v>9</v>
      </c>
      <c r="P190" s="10"/>
      <c r="Q190" s="10">
        <v>12</v>
      </c>
      <c r="R190" s="10"/>
      <c r="S190" s="10"/>
      <c r="T190" s="10">
        <v>12</v>
      </c>
      <c r="U190" s="10"/>
      <c r="V190" s="9" t="str">
        <f t="shared" si="6"/>
        <v>Catalunya42818</v>
      </c>
      <c r="W190" s="11" t="s">
        <v>38</v>
      </c>
      <c r="X190" s="11" t="s">
        <v>47</v>
      </c>
      <c r="Y190" s="10">
        <v>182</v>
      </c>
      <c r="Z19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90" s="10">
        <v>99</v>
      </c>
      <c r="AB19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90" s="10">
        <v>4</v>
      </c>
      <c r="AD190" s="10">
        <v>9</v>
      </c>
      <c r="AE190" s="10">
        <f t="shared" si="7"/>
        <v>45</v>
      </c>
      <c r="AF190" s="10">
        <f t="shared" si="8"/>
        <v>5</v>
      </c>
      <c r="AG190" s="15">
        <f>Tableau2[[#This Row],[Teams]]/Tableau2[[#This Row],[Fields]]</f>
        <v>9</v>
      </c>
      <c r="AH190" s="13"/>
      <c r="AI190" s="13"/>
    </row>
    <row r="191" spans="1:35" hidden="1">
      <c r="A191" s="9">
        <v>42819</v>
      </c>
      <c r="B191" s="10" t="s">
        <v>49</v>
      </c>
      <c r="C191" s="11">
        <v>3</v>
      </c>
      <c r="D191" s="10" t="s">
        <v>98</v>
      </c>
      <c r="E191" s="10"/>
      <c r="F191" s="10"/>
      <c r="G191" s="10">
        <v>6</v>
      </c>
      <c r="H191" s="10"/>
      <c r="I191" s="10"/>
      <c r="J191" s="10"/>
      <c r="K191" s="10">
        <v>6</v>
      </c>
      <c r="L191" s="10"/>
      <c r="M191" s="10"/>
      <c r="N191" s="10"/>
      <c r="O191" s="10">
        <v>9</v>
      </c>
      <c r="P191" s="10"/>
      <c r="Q191" s="10">
        <v>12</v>
      </c>
      <c r="R191" s="10"/>
      <c r="S191" s="10"/>
      <c r="T191" s="10">
        <v>12</v>
      </c>
      <c r="U191" s="10"/>
      <c r="V191" s="9" t="str">
        <f t="shared" si="6"/>
        <v>Catalunya42819</v>
      </c>
      <c r="W191" s="11" t="s">
        <v>38</v>
      </c>
      <c r="X191" s="11" t="s">
        <v>34</v>
      </c>
      <c r="Y191" s="10">
        <v>189</v>
      </c>
      <c r="Z19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91" s="10">
        <v>121</v>
      </c>
      <c r="AB1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91" s="10">
        <v>4</v>
      </c>
      <c r="AD191" s="10">
        <v>9</v>
      </c>
      <c r="AE191" s="10">
        <f t="shared" si="7"/>
        <v>45</v>
      </c>
      <c r="AF191" s="10">
        <f t="shared" si="8"/>
        <v>5</v>
      </c>
      <c r="AG191" s="15">
        <f>Tableau2[[#This Row],[Teams]]/Tableau2[[#This Row],[Fields]]</f>
        <v>9</v>
      </c>
      <c r="AH191" s="13"/>
      <c r="AI191" s="13"/>
    </row>
    <row r="192" spans="1:35" hidden="1">
      <c r="A192" s="9">
        <v>42819</v>
      </c>
      <c r="B192" s="10" t="s">
        <v>49</v>
      </c>
      <c r="C192" s="11">
        <v>3</v>
      </c>
      <c r="D192" s="10" t="s">
        <v>32</v>
      </c>
      <c r="E192" s="10"/>
      <c r="F192" s="10"/>
      <c r="G192" s="10"/>
      <c r="H192" s="10">
        <v>10</v>
      </c>
      <c r="I192" s="10"/>
      <c r="J192" s="10"/>
      <c r="K192" s="10"/>
      <c r="L192" s="10"/>
      <c r="M192" s="10">
        <v>7</v>
      </c>
      <c r="N192" s="10"/>
      <c r="O192" s="10"/>
      <c r="P192" s="10">
        <v>7</v>
      </c>
      <c r="Q192" s="10"/>
      <c r="R192" s="10"/>
      <c r="S192" s="10">
        <v>7</v>
      </c>
      <c r="T192" s="10"/>
      <c r="U192" s="10">
        <v>5</v>
      </c>
      <c r="V192" s="9" t="str">
        <f t="shared" si="6"/>
        <v>Fantasy42819</v>
      </c>
      <c r="W192" s="11" t="s">
        <v>33</v>
      </c>
      <c r="X192" s="11" t="s">
        <v>47</v>
      </c>
      <c r="Y192" s="10">
        <v>169</v>
      </c>
      <c r="Z19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92" s="10">
        <v>90</v>
      </c>
      <c r="AB19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92" s="10">
        <v>1</v>
      </c>
      <c r="AD192" s="10">
        <v>8</v>
      </c>
      <c r="AE192" s="10">
        <f t="shared" si="7"/>
        <v>36</v>
      </c>
      <c r="AF192" s="10">
        <f t="shared" si="8"/>
        <v>5</v>
      </c>
      <c r="AG192" s="15">
        <f>Tableau2[[#This Row],[Teams]]/Tableau2[[#This Row],[Fields]]</f>
        <v>7.2</v>
      </c>
      <c r="AH192" s="13"/>
      <c r="AI192" s="13"/>
    </row>
    <row r="193" spans="1:35" hidden="1">
      <c r="A193" s="9">
        <v>42820</v>
      </c>
      <c r="B193" s="10" t="s">
        <v>50</v>
      </c>
      <c r="C193" s="11">
        <v>3</v>
      </c>
      <c r="D193" s="10" t="s">
        <v>101</v>
      </c>
      <c r="E193" s="10"/>
      <c r="F193" s="10"/>
      <c r="G193" s="10">
        <v>7</v>
      </c>
      <c r="H193" s="10"/>
      <c r="I193" s="10"/>
      <c r="J193" s="10"/>
      <c r="K193" s="10"/>
      <c r="L193" s="10">
        <v>10</v>
      </c>
      <c r="M193" s="10"/>
      <c r="N193" s="10"/>
      <c r="O193" s="10"/>
      <c r="P193" s="10">
        <v>15</v>
      </c>
      <c r="Q193" s="10"/>
      <c r="R193" s="10">
        <v>10</v>
      </c>
      <c r="S193" s="10"/>
      <c r="T193" s="10">
        <v>5</v>
      </c>
      <c r="U193" s="10"/>
      <c r="V193" s="9" t="str">
        <f t="shared" si="6"/>
        <v>Wevelgem42820</v>
      </c>
      <c r="W193" s="11" t="s">
        <v>33</v>
      </c>
      <c r="X193" s="11" t="s">
        <v>52</v>
      </c>
      <c r="Y193" s="10">
        <v>249</v>
      </c>
      <c r="Z19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93" s="10">
        <v>140</v>
      </c>
      <c r="AB1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193" s="10">
        <v>5</v>
      </c>
      <c r="AD193" s="10">
        <v>9</v>
      </c>
      <c r="AE193" s="10">
        <f t="shared" si="7"/>
        <v>47</v>
      </c>
      <c r="AF193" s="10">
        <f t="shared" si="8"/>
        <v>5</v>
      </c>
      <c r="AG193" s="15">
        <f>Tableau2[[#This Row],[Teams]]/Tableau2[[#This Row],[Fields]]</f>
        <v>9.4</v>
      </c>
      <c r="AH193" s="13"/>
      <c r="AI193" s="13"/>
    </row>
    <row r="194" spans="1:35" hidden="1">
      <c r="A194" s="9">
        <v>42820</v>
      </c>
      <c r="B194" s="10" t="s">
        <v>50</v>
      </c>
      <c r="C194" s="11">
        <v>3</v>
      </c>
      <c r="D194" s="10" t="s">
        <v>98</v>
      </c>
      <c r="E194" s="10"/>
      <c r="F194" s="10"/>
      <c r="G194" s="10">
        <v>6</v>
      </c>
      <c r="H194" s="10"/>
      <c r="I194" s="10"/>
      <c r="J194" s="10"/>
      <c r="K194" s="10">
        <v>6</v>
      </c>
      <c r="L194" s="10"/>
      <c r="M194" s="10"/>
      <c r="N194" s="10"/>
      <c r="O194" s="10">
        <v>9</v>
      </c>
      <c r="P194" s="10"/>
      <c r="Q194" s="10">
        <v>12</v>
      </c>
      <c r="R194" s="10"/>
      <c r="S194" s="10"/>
      <c r="T194" s="10">
        <v>12</v>
      </c>
      <c r="U194" s="10"/>
      <c r="V194" s="9" t="str">
        <f t="shared" ref="V194:V257" si="9">D194&amp;A194</f>
        <v>Catalunya42820</v>
      </c>
      <c r="W194" s="11" t="s">
        <v>38</v>
      </c>
      <c r="X194" s="11" t="s">
        <v>34</v>
      </c>
      <c r="Y194" s="10">
        <v>135</v>
      </c>
      <c r="Z19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94" s="10">
        <v>79</v>
      </c>
      <c r="AB19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94" s="10">
        <v>4</v>
      </c>
      <c r="AD194" s="10">
        <v>9</v>
      </c>
      <c r="AE194" s="10">
        <f t="shared" ref="AE194:AE257" si="10">SUM(E194:U194)</f>
        <v>45</v>
      </c>
      <c r="AF194" s="10">
        <f t="shared" ref="AF194:AF257" si="11">COUNT(E194:U194)</f>
        <v>5</v>
      </c>
      <c r="AG194" s="15">
        <f>Tableau2[[#This Row],[Teams]]/Tableau2[[#This Row],[Fields]]</f>
        <v>9</v>
      </c>
      <c r="AH194" s="13"/>
      <c r="AI194" s="13"/>
    </row>
    <row r="195" spans="1:35" hidden="1">
      <c r="A195" s="9">
        <v>42821</v>
      </c>
      <c r="B195" s="10" t="s">
        <v>36</v>
      </c>
      <c r="C195" s="11">
        <v>3</v>
      </c>
      <c r="D195" s="10" t="s">
        <v>32</v>
      </c>
      <c r="E195" s="10"/>
      <c r="F195" s="10"/>
      <c r="G195" s="10">
        <v>15</v>
      </c>
      <c r="H195" s="10"/>
      <c r="I195" s="10"/>
      <c r="J195" s="10"/>
      <c r="K195" s="10"/>
      <c r="L195" s="10">
        <v>19</v>
      </c>
      <c r="M195" s="10"/>
      <c r="N195" s="10"/>
      <c r="O195" s="10">
        <v>13</v>
      </c>
      <c r="P195" s="10"/>
      <c r="Q195" s="10">
        <v>14</v>
      </c>
      <c r="R195" s="10"/>
      <c r="S195" s="10"/>
      <c r="T195" s="10">
        <v>12</v>
      </c>
      <c r="U195" s="10"/>
      <c r="V195" s="9" t="str">
        <f t="shared" si="9"/>
        <v>Fantasy42821</v>
      </c>
      <c r="W195" s="11" t="s">
        <v>33</v>
      </c>
      <c r="X195" s="11" t="s">
        <v>39</v>
      </c>
      <c r="Y195" s="10">
        <v>174</v>
      </c>
      <c r="Z19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95" s="10">
        <v>91</v>
      </c>
      <c r="AB1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95" s="10">
        <v>1</v>
      </c>
      <c r="AD195" s="10">
        <v>8</v>
      </c>
      <c r="AE195" s="10">
        <f t="shared" si="10"/>
        <v>73</v>
      </c>
      <c r="AF195" s="10">
        <f t="shared" si="11"/>
        <v>5</v>
      </c>
      <c r="AG195" s="15">
        <f>Tableau2[[#This Row],[Teams]]/Tableau2[[#This Row],[Fields]]</f>
        <v>14.6</v>
      </c>
      <c r="AH195" s="13"/>
      <c r="AI195" s="13"/>
    </row>
    <row r="196" spans="1:35" hidden="1">
      <c r="A196" s="9">
        <v>42822</v>
      </c>
      <c r="B196" s="10" t="s">
        <v>42</v>
      </c>
      <c r="C196" s="11">
        <v>3</v>
      </c>
      <c r="D196" s="10" t="s">
        <v>102</v>
      </c>
      <c r="E196" s="10"/>
      <c r="F196" s="10"/>
      <c r="G196" s="10"/>
      <c r="H196" s="10">
        <v>7</v>
      </c>
      <c r="I196" s="10"/>
      <c r="J196" s="10"/>
      <c r="K196" s="10"/>
      <c r="L196" s="10">
        <v>10</v>
      </c>
      <c r="M196" s="10"/>
      <c r="N196" s="10"/>
      <c r="O196" s="10"/>
      <c r="P196" s="10">
        <v>15</v>
      </c>
      <c r="Q196" s="10"/>
      <c r="R196" s="10">
        <v>19</v>
      </c>
      <c r="S196" s="10"/>
      <c r="T196" s="10"/>
      <c r="U196" s="10">
        <v>6</v>
      </c>
      <c r="V196" s="9" t="str">
        <f t="shared" si="9"/>
        <v>De Panne42822</v>
      </c>
      <c r="W196" s="11" t="s">
        <v>38</v>
      </c>
      <c r="X196" s="11" t="s">
        <v>41</v>
      </c>
      <c r="Y196" s="10">
        <v>206</v>
      </c>
      <c r="Z19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196" s="10">
        <v>108</v>
      </c>
      <c r="AB19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196" s="10">
        <v>3</v>
      </c>
      <c r="AD196" s="10">
        <v>8</v>
      </c>
      <c r="AE196" s="10">
        <f t="shared" si="10"/>
        <v>57</v>
      </c>
      <c r="AF196" s="10">
        <f t="shared" si="11"/>
        <v>5</v>
      </c>
      <c r="AG196" s="15">
        <f>Tableau2[[#This Row],[Teams]]/Tableau2[[#This Row],[Fields]]</f>
        <v>11.4</v>
      </c>
      <c r="AH196" s="13"/>
      <c r="AI196" s="13"/>
    </row>
    <row r="197" spans="1:35" hidden="1">
      <c r="A197" s="9">
        <v>42822</v>
      </c>
      <c r="B197" s="10" t="s">
        <v>42</v>
      </c>
      <c r="C197" s="11">
        <v>3</v>
      </c>
      <c r="D197" s="10" t="s">
        <v>32</v>
      </c>
      <c r="E197" s="10"/>
      <c r="F197" s="10"/>
      <c r="G197" s="10">
        <v>9</v>
      </c>
      <c r="H197" s="10"/>
      <c r="I197" s="10"/>
      <c r="J197" s="10"/>
      <c r="K197" s="10">
        <v>6</v>
      </c>
      <c r="L197" s="10"/>
      <c r="M197" s="10"/>
      <c r="N197" s="10"/>
      <c r="O197" s="10">
        <v>11</v>
      </c>
      <c r="P197" s="10"/>
      <c r="Q197" s="10">
        <v>4</v>
      </c>
      <c r="R197" s="10"/>
      <c r="S197" s="10"/>
      <c r="T197" s="10">
        <v>6</v>
      </c>
      <c r="U197" s="10"/>
      <c r="V197" s="9" t="str">
        <f t="shared" si="9"/>
        <v>Fantasy42822</v>
      </c>
      <c r="W197" s="11" t="s">
        <v>33</v>
      </c>
      <c r="X197" s="11" t="s">
        <v>39</v>
      </c>
      <c r="Y197" s="10">
        <v>166</v>
      </c>
      <c r="Z19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197" s="10">
        <v>88</v>
      </c>
      <c r="AB1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197" s="10">
        <v>1</v>
      </c>
      <c r="AD197" s="10">
        <v>8</v>
      </c>
      <c r="AE197" s="10">
        <f t="shared" si="10"/>
        <v>36</v>
      </c>
      <c r="AF197" s="10">
        <f t="shared" si="11"/>
        <v>5</v>
      </c>
      <c r="AG197" s="15">
        <f>Tableau2[[#This Row],[Teams]]/Tableau2[[#This Row],[Fields]]</f>
        <v>7.2</v>
      </c>
      <c r="AH197" s="13"/>
      <c r="AI197" s="13"/>
    </row>
    <row r="198" spans="1:35" hidden="1">
      <c r="A198" s="9">
        <v>42823</v>
      </c>
      <c r="B198" s="10" t="s">
        <v>44</v>
      </c>
      <c r="C198" s="11">
        <v>3</v>
      </c>
      <c r="D198" s="10" t="s">
        <v>102</v>
      </c>
      <c r="E198" s="10"/>
      <c r="F198" s="10"/>
      <c r="G198" s="10"/>
      <c r="H198" s="10">
        <v>7</v>
      </c>
      <c r="I198" s="10"/>
      <c r="J198" s="10"/>
      <c r="K198" s="10"/>
      <c r="L198" s="10">
        <v>10</v>
      </c>
      <c r="M198" s="10"/>
      <c r="N198" s="10"/>
      <c r="O198" s="10"/>
      <c r="P198" s="10">
        <v>15</v>
      </c>
      <c r="Q198" s="10"/>
      <c r="R198" s="10">
        <v>19</v>
      </c>
      <c r="S198" s="10"/>
      <c r="T198" s="10"/>
      <c r="U198" s="10">
        <v>6</v>
      </c>
      <c r="V198" s="9" t="str">
        <f t="shared" si="9"/>
        <v>De Panne42823</v>
      </c>
      <c r="W198" s="11" t="s">
        <v>38</v>
      </c>
      <c r="X198" s="11" t="s">
        <v>39</v>
      </c>
      <c r="Y198" s="10">
        <v>193</v>
      </c>
      <c r="Z19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198" s="10">
        <v>103</v>
      </c>
      <c r="AB19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98" s="10">
        <v>3</v>
      </c>
      <c r="AD198" s="10">
        <v>8</v>
      </c>
      <c r="AE198" s="10">
        <f t="shared" si="10"/>
        <v>57</v>
      </c>
      <c r="AF198" s="10">
        <f t="shared" si="11"/>
        <v>5</v>
      </c>
      <c r="AG198" s="15">
        <f>Tableau2[[#This Row],[Teams]]/Tableau2[[#This Row],[Fields]]</f>
        <v>11.4</v>
      </c>
      <c r="AH198" s="13"/>
      <c r="AI198" s="13"/>
    </row>
    <row r="199" spans="1:35" hidden="1">
      <c r="A199" s="9">
        <v>42823</v>
      </c>
      <c r="B199" s="10" t="s">
        <v>44</v>
      </c>
      <c r="C199" s="11">
        <v>3</v>
      </c>
      <c r="D199" s="10" t="s">
        <v>32</v>
      </c>
      <c r="E199" s="10"/>
      <c r="F199" s="10">
        <v>9</v>
      </c>
      <c r="G199" s="10"/>
      <c r="H199" s="10"/>
      <c r="I199" s="10"/>
      <c r="J199" s="10"/>
      <c r="K199" s="10">
        <v>9</v>
      </c>
      <c r="L199" s="10"/>
      <c r="M199" s="10"/>
      <c r="N199" s="10">
        <v>5</v>
      </c>
      <c r="O199" s="10"/>
      <c r="P199" s="10"/>
      <c r="Q199" s="10">
        <v>12</v>
      </c>
      <c r="R199" s="10"/>
      <c r="S199" s="10"/>
      <c r="T199" s="10">
        <v>4</v>
      </c>
      <c r="U199" s="10"/>
      <c r="V199" s="9" t="str">
        <f t="shared" si="9"/>
        <v>Fantasy42823</v>
      </c>
      <c r="W199" s="11" t="s">
        <v>33</v>
      </c>
      <c r="X199" s="11" t="s">
        <v>47</v>
      </c>
      <c r="Y199" s="10">
        <v>144</v>
      </c>
      <c r="Z19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199" s="10">
        <v>94</v>
      </c>
      <c r="AB1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199" s="10">
        <v>1</v>
      </c>
      <c r="AD199" s="10">
        <v>7</v>
      </c>
      <c r="AE199" s="10">
        <f t="shared" si="10"/>
        <v>39</v>
      </c>
      <c r="AF199" s="10">
        <f t="shared" si="11"/>
        <v>5</v>
      </c>
      <c r="AG199" s="15">
        <f>Tableau2[[#This Row],[Teams]]/Tableau2[[#This Row],[Fields]]</f>
        <v>7.8</v>
      </c>
      <c r="AH199" s="13"/>
      <c r="AI199" s="13"/>
    </row>
    <row r="200" spans="1:35" hidden="1">
      <c r="A200" s="9">
        <v>42824</v>
      </c>
      <c r="B200" s="10" t="s">
        <v>46</v>
      </c>
      <c r="C200" s="11">
        <v>3</v>
      </c>
      <c r="D200" s="10" t="s">
        <v>102</v>
      </c>
      <c r="E200" s="10"/>
      <c r="F200" s="10"/>
      <c r="G200" s="10"/>
      <c r="H200" s="10">
        <v>7</v>
      </c>
      <c r="I200" s="10"/>
      <c r="J200" s="10"/>
      <c r="K200" s="10"/>
      <c r="L200" s="10">
        <v>10</v>
      </c>
      <c r="M200" s="10"/>
      <c r="N200" s="10"/>
      <c r="O200" s="10"/>
      <c r="P200" s="10">
        <v>15</v>
      </c>
      <c r="Q200" s="10"/>
      <c r="R200" s="10">
        <v>19</v>
      </c>
      <c r="S200" s="10"/>
      <c r="T200" s="10"/>
      <c r="U200" s="10">
        <v>6</v>
      </c>
      <c r="V200" s="9" t="str">
        <f t="shared" si="9"/>
        <v>De Panne42824</v>
      </c>
      <c r="W200" s="11" t="s">
        <v>38</v>
      </c>
      <c r="X200" s="11" t="s">
        <v>39</v>
      </c>
      <c r="Y200" s="10">
        <v>118</v>
      </c>
      <c r="Z20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200" s="10">
        <v>63</v>
      </c>
      <c r="AB20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00" s="10">
        <v>3</v>
      </c>
      <c r="AD200" s="10">
        <v>8</v>
      </c>
      <c r="AE200" s="10">
        <f t="shared" si="10"/>
        <v>57</v>
      </c>
      <c r="AF200" s="10">
        <f t="shared" si="11"/>
        <v>5</v>
      </c>
      <c r="AG200" s="15">
        <f>Tableau2[[#This Row],[Teams]]/Tableau2[[#This Row],[Fields]]</f>
        <v>11.4</v>
      </c>
      <c r="AH200" s="13"/>
    </row>
    <row r="201" spans="1:35" hidden="1">
      <c r="A201" s="9">
        <v>42824</v>
      </c>
      <c r="B201" s="10" t="s">
        <v>46</v>
      </c>
      <c r="C201" s="11">
        <v>3</v>
      </c>
      <c r="D201" s="10" t="s">
        <v>102</v>
      </c>
      <c r="E201" s="10"/>
      <c r="F201" s="10"/>
      <c r="G201" s="10"/>
      <c r="H201" s="10">
        <v>7</v>
      </c>
      <c r="I201" s="10"/>
      <c r="J201" s="10"/>
      <c r="K201" s="10"/>
      <c r="L201" s="10">
        <v>10</v>
      </c>
      <c r="M201" s="10"/>
      <c r="N201" s="10"/>
      <c r="O201" s="10"/>
      <c r="P201" s="10">
        <v>15</v>
      </c>
      <c r="Q201" s="10"/>
      <c r="R201" s="10">
        <v>19</v>
      </c>
      <c r="S201" s="10"/>
      <c r="T201" s="10"/>
      <c r="U201" s="10">
        <v>6</v>
      </c>
      <c r="V201" s="9" t="str">
        <f t="shared" si="9"/>
        <v>De Panne42824</v>
      </c>
      <c r="W201" s="11" t="s">
        <v>245</v>
      </c>
      <c r="X201" s="11" t="s">
        <v>45</v>
      </c>
      <c r="Y201" s="10">
        <v>14</v>
      </c>
      <c r="Z201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01" s="10">
        <v>13</v>
      </c>
      <c r="AB2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01" s="10">
        <v>3</v>
      </c>
      <c r="AD201" s="10">
        <v>8</v>
      </c>
      <c r="AE201" s="10">
        <f t="shared" si="10"/>
        <v>57</v>
      </c>
      <c r="AF201" s="10">
        <f t="shared" si="11"/>
        <v>5</v>
      </c>
      <c r="AG201" s="15">
        <f>Tableau2[[#This Row],[Teams]]/Tableau2[[#This Row],[Fields]]</f>
        <v>11.4</v>
      </c>
      <c r="AH201" s="13"/>
      <c r="AI201" s="13"/>
    </row>
    <row r="202" spans="1:35" hidden="1">
      <c r="A202" s="9">
        <v>42824</v>
      </c>
      <c r="B202" s="10" t="s">
        <v>46</v>
      </c>
      <c r="C202" s="11">
        <v>3</v>
      </c>
      <c r="D202" s="10" t="s">
        <v>32</v>
      </c>
      <c r="E202" s="10"/>
      <c r="F202" s="10"/>
      <c r="G202" s="10">
        <v>11</v>
      </c>
      <c r="H202" s="10"/>
      <c r="I202" s="10"/>
      <c r="J202" s="10"/>
      <c r="K202" s="10">
        <v>7</v>
      </c>
      <c r="L202" s="10"/>
      <c r="M202" s="10"/>
      <c r="N202" s="10"/>
      <c r="O202" s="10">
        <v>9</v>
      </c>
      <c r="P202" s="10"/>
      <c r="Q202" s="10">
        <v>5</v>
      </c>
      <c r="R202" s="10"/>
      <c r="S202" s="10"/>
      <c r="T202" s="10">
        <v>8</v>
      </c>
      <c r="U202" s="10"/>
      <c r="V202" s="9" t="str">
        <f t="shared" si="9"/>
        <v>Fantasy42824</v>
      </c>
      <c r="W202" s="11" t="s">
        <v>33</v>
      </c>
      <c r="X202" s="11" t="s">
        <v>39</v>
      </c>
      <c r="Y202" s="10">
        <v>132</v>
      </c>
      <c r="Z20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02" s="10">
        <v>73</v>
      </c>
      <c r="AB20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02" s="10">
        <v>1</v>
      </c>
      <c r="AD202" s="10">
        <v>8</v>
      </c>
      <c r="AE202" s="10">
        <f t="shared" si="10"/>
        <v>40</v>
      </c>
      <c r="AF202" s="10">
        <f t="shared" si="11"/>
        <v>5</v>
      </c>
      <c r="AG202" s="15">
        <f>Tableau2[[#This Row],[Teams]]/Tableau2[[#This Row],[Fields]]</f>
        <v>8</v>
      </c>
      <c r="AH202" s="13"/>
      <c r="AI202" s="13"/>
    </row>
    <row r="203" spans="1:35" hidden="1">
      <c r="A203" s="9">
        <v>42825</v>
      </c>
      <c r="B203" s="10" t="s">
        <v>48</v>
      </c>
      <c r="C203" s="11">
        <v>3</v>
      </c>
      <c r="D203" s="10" t="s">
        <v>103</v>
      </c>
      <c r="E203" s="10"/>
      <c r="F203" s="10"/>
      <c r="G203" s="10">
        <v>17</v>
      </c>
      <c r="H203" s="10"/>
      <c r="I203" s="10"/>
      <c r="J203" s="10"/>
      <c r="K203" s="10"/>
      <c r="L203" s="10">
        <v>15</v>
      </c>
      <c r="M203" s="10"/>
      <c r="N203" s="10"/>
      <c r="O203" s="10">
        <v>11</v>
      </c>
      <c r="P203" s="10"/>
      <c r="Q203" s="10"/>
      <c r="R203" s="10">
        <v>16</v>
      </c>
      <c r="S203" s="10"/>
      <c r="T203" s="10">
        <v>14</v>
      </c>
      <c r="U203" s="10"/>
      <c r="V203" s="9" t="str">
        <f t="shared" si="9"/>
        <v>Vitré42825</v>
      </c>
      <c r="W203" s="11" t="s">
        <v>33</v>
      </c>
      <c r="X203" s="11" t="s">
        <v>39</v>
      </c>
      <c r="Y203" s="10">
        <v>198</v>
      </c>
      <c r="Z20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03" s="10">
        <v>111</v>
      </c>
      <c r="AB20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03" s="10">
        <v>2</v>
      </c>
      <c r="AD203" s="10">
        <v>8</v>
      </c>
      <c r="AE203" s="10">
        <f t="shared" si="10"/>
        <v>73</v>
      </c>
      <c r="AF203" s="10">
        <f t="shared" si="11"/>
        <v>5</v>
      </c>
      <c r="AG203" s="15">
        <f>Tableau2[[#This Row],[Teams]]/Tableau2[[#This Row],[Fields]]</f>
        <v>14.6</v>
      </c>
      <c r="AH203" s="13"/>
      <c r="AI203" s="13"/>
    </row>
    <row r="204" spans="1:35" hidden="1">
      <c r="A204" s="9">
        <v>42826</v>
      </c>
      <c r="B204" s="10" t="s">
        <v>49</v>
      </c>
      <c r="C204" s="11">
        <v>4</v>
      </c>
      <c r="D204" s="10" t="s">
        <v>104</v>
      </c>
      <c r="E204" s="10"/>
      <c r="F204" s="10">
        <v>12</v>
      </c>
      <c r="G204" s="10"/>
      <c r="H204" s="10"/>
      <c r="I204" s="10"/>
      <c r="J204" s="10"/>
      <c r="K204" s="10">
        <v>9</v>
      </c>
      <c r="L204" s="10"/>
      <c r="M204" s="10"/>
      <c r="N204" s="10">
        <v>10</v>
      </c>
      <c r="O204" s="10"/>
      <c r="P204" s="10"/>
      <c r="Q204" s="10">
        <v>8</v>
      </c>
      <c r="R204" s="10"/>
      <c r="S204" s="10"/>
      <c r="T204" s="10">
        <v>14</v>
      </c>
      <c r="U204" s="10"/>
      <c r="V204" s="9" t="str">
        <f t="shared" si="9"/>
        <v>Limburg42826</v>
      </c>
      <c r="W204" s="11" t="s">
        <v>33</v>
      </c>
      <c r="X204" s="11" t="s">
        <v>39</v>
      </c>
      <c r="Y204" s="10">
        <v>218</v>
      </c>
      <c r="Z20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04" s="10">
        <v>114</v>
      </c>
      <c r="AB20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04" s="10">
        <v>2</v>
      </c>
      <c r="AD204" s="10">
        <v>8</v>
      </c>
      <c r="AE204" s="10">
        <f t="shared" si="10"/>
        <v>53</v>
      </c>
      <c r="AF204" s="10">
        <f t="shared" si="11"/>
        <v>5</v>
      </c>
      <c r="AG204" s="15">
        <f>Tableau2[[#This Row],[Teams]]/Tableau2[[#This Row],[Fields]]</f>
        <v>10.6</v>
      </c>
      <c r="AH204" s="13"/>
      <c r="AI204" s="13"/>
    </row>
    <row r="205" spans="1:35" hidden="1">
      <c r="A205" s="9">
        <v>42827</v>
      </c>
      <c r="B205" s="10" t="s">
        <v>50</v>
      </c>
      <c r="C205" s="11">
        <v>4</v>
      </c>
      <c r="D205" s="10" t="s">
        <v>105</v>
      </c>
      <c r="E205" s="10"/>
      <c r="F205" s="10"/>
      <c r="G205" s="10">
        <v>15</v>
      </c>
      <c r="H205" s="10"/>
      <c r="I205" s="10"/>
      <c r="J205" s="10"/>
      <c r="K205" s="10">
        <v>9</v>
      </c>
      <c r="L205" s="10"/>
      <c r="M205" s="10"/>
      <c r="N205" s="10"/>
      <c r="O205" s="10">
        <v>17</v>
      </c>
      <c r="P205" s="10"/>
      <c r="Q205" s="10">
        <v>18</v>
      </c>
      <c r="R205" s="10"/>
      <c r="S205" s="10">
        <v>11</v>
      </c>
      <c r="T205" s="10"/>
      <c r="U205" s="10"/>
      <c r="V205" s="9" t="str">
        <f t="shared" si="9"/>
        <v>RVV42827</v>
      </c>
      <c r="W205" s="11" t="s">
        <v>33</v>
      </c>
      <c r="X205" s="11" t="s">
        <v>41</v>
      </c>
      <c r="Y205" s="10">
        <v>260</v>
      </c>
      <c r="Z20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05" s="10">
        <v>158</v>
      </c>
      <c r="AB2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05" s="10">
        <v>6</v>
      </c>
      <c r="AD205" s="10">
        <v>9</v>
      </c>
      <c r="AE205" s="10">
        <f t="shared" si="10"/>
        <v>70</v>
      </c>
      <c r="AF205" s="10">
        <f t="shared" si="11"/>
        <v>5</v>
      </c>
      <c r="AG205" s="15">
        <f>Tableau2[[#This Row],[Teams]]/Tableau2[[#This Row],[Fields]]</f>
        <v>14</v>
      </c>
      <c r="AH205" s="13"/>
      <c r="AI205" s="13"/>
    </row>
    <row r="206" spans="1:35" hidden="1">
      <c r="A206" s="9">
        <v>42827</v>
      </c>
      <c r="B206" s="10" t="s">
        <v>50</v>
      </c>
      <c r="C206" s="11">
        <v>4</v>
      </c>
      <c r="D206" s="10" t="s">
        <v>32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>
        <v>3</v>
      </c>
      <c r="O206" s="10"/>
      <c r="P206" s="10"/>
      <c r="Q206" s="10"/>
      <c r="R206" s="10">
        <v>2</v>
      </c>
      <c r="S206" s="10"/>
      <c r="T206" s="10"/>
      <c r="U206" s="10"/>
      <c r="V206" s="9" t="str">
        <f t="shared" si="9"/>
        <v>Fantasy42827</v>
      </c>
      <c r="W206" s="11" t="s">
        <v>33</v>
      </c>
      <c r="X206" s="11" t="s">
        <v>34</v>
      </c>
      <c r="Y206" s="10">
        <v>128</v>
      </c>
      <c r="Z206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06" s="10">
        <v>68</v>
      </c>
      <c r="AB20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06" s="10">
        <v>1</v>
      </c>
      <c r="AD206" s="10">
        <v>8</v>
      </c>
      <c r="AE206" s="10">
        <f t="shared" si="10"/>
        <v>5</v>
      </c>
      <c r="AF206" s="10">
        <f t="shared" si="11"/>
        <v>2</v>
      </c>
      <c r="AG206" s="15">
        <f>Tableau2[[#This Row],[Teams]]/Tableau2[[#This Row],[Fields]]</f>
        <v>2.5</v>
      </c>
      <c r="AH206" s="13"/>
      <c r="AI206" s="13"/>
    </row>
    <row r="207" spans="1:35" hidden="1">
      <c r="A207" s="9">
        <v>42828</v>
      </c>
      <c r="B207" s="10" t="s">
        <v>36</v>
      </c>
      <c r="C207" s="11">
        <v>4</v>
      </c>
      <c r="D207" s="10" t="s">
        <v>106</v>
      </c>
      <c r="E207" s="10"/>
      <c r="F207" s="10"/>
      <c r="G207" s="10">
        <v>9</v>
      </c>
      <c r="H207" s="10"/>
      <c r="I207" s="10"/>
      <c r="J207" s="10"/>
      <c r="K207" s="10"/>
      <c r="L207" s="10">
        <v>9</v>
      </c>
      <c r="M207" s="10"/>
      <c r="N207" s="10"/>
      <c r="O207" s="10">
        <v>13</v>
      </c>
      <c r="P207" s="10"/>
      <c r="Q207" s="10"/>
      <c r="R207" s="10">
        <v>18</v>
      </c>
      <c r="S207" s="10"/>
      <c r="T207" s="10">
        <v>15</v>
      </c>
      <c r="U207" s="10"/>
      <c r="V207" s="9" t="str">
        <f t="shared" si="9"/>
        <v>Pais Vasco42828</v>
      </c>
      <c r="W207" s="11" t="s">
        <v>38</v>
      </c>
      <c r="X207" s="11" t="s">
        <v>34</v>
      </c>
      <c r="Y207" s="10">
        <v>153</v>
      </c>
      <c r="Z20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07" s="10">
        <v>84</v>
      </c>
      <c r="AB20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07" s="10">
        <v>4</v>
      </c>
      <c r="AD207" s="10">
        <v>9</v>
      </c>
      <c r="AE207" s="10">
        <f t="shared" si="10"/>
        <v>64</v>
      </c>
      <c r="AF207" s="10">
        <f t="shared" si="11"/>
        <v>5</v>
      </c>
      <c r="AG207" s="15">
        <f>Tableau2[[#This Row],[Teams]]/Tableau2[[#This Row],[Fields]]</f>
        <v>12.8</v>
      </c>
      <c r="AH207" s="13"/>
      <c r="AI207" s="13"/>
    </row>
    <row r="208" spans="1:35" hidden="1">
      <c r="A208" s="9">
        <v>42828</v>
      </c>
      <c r="B208" s="10" t="s">
        <v>36</v>
      </c>
      <c r="C208" s="11">
        <v>4</v>
      </c>
      <c r="D208" s="10" t="s">
        <v>107</v>
      </c>
      <c r="E208" s="10"/>
      <c r="F208" s="10"/>
      <c r="G208" s="10"/>
      <c r="H208" s="10">
        <v>6</v>
      </c>
      <c r="I208" s="10"/>
      <c r="J208" s="10"/>
      <c r="K208" s="10"/>
      <c r="L208" s="10"/>
      <c r="M208" s="10">
        <v>10</v>
      </c>
      <c r="N208" s="10"/>
      <c r="O208" s="10"/>
      <c r="P208" s="10">
        <v>8</v>
      </c>
      <c r="Q208" s="10"/>
      <c r="R208" s="10"/>
      <c r="S208" s="10">
        <v>6</v>
      </c>
      <c r="T208" s="10"/>
      <c r="U208" s="10">
        <v>3</v>
      </c>
      <c r="V208" s="9" t="str">
        <f t="shared" si="9"/>
        <v>Indurain42828</v>
      </c>
      <c r="W208" s="11" t="s">
        <v>33</v>
      </c>
      <c r="X208" s="11" t="s">
        <v>34</v>
      </c>
      <c r="Y208" s="10">
        <v>186</v>
      </c>
      <c r="Z20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08" s="10">
        <v>103</v>
      </c>
      <c r="AB20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08" s="10">
        <v>2</v>
      </c>
      <c r="AD208" s="10">
        <v>8</v>
      </c>
      <c r="AE208" s="10">
        <f t="shared" si="10"/>
        <v>33</v>
      </c>
      <c r="AF208" s="10">
        <f t="shared" si="11"/>
        <v>5</v>
      </c>
      <c r="AG208" s="15">
        <f>Tableau2[[#This Row],[Teams]]/Tableau2[[#This Row],[Fields]]</f>
        <v>6.6</v>
      </c>
      <c r="AH208" s="13"/>
      <c r="AI208" s="13"/>
    </row>
    <row r="209" spans="1:35" hidden="1">
      <c r="A209" s="9">
        <v>42829</v>
      </c>
      <c r="B209" s="10" t="s">
        <v>42</v>
      </c>
      <c r="C209" s="11">
        <v>4</v>
      </c>
      <c r="D209" s="10" t="s">
        <v>106</v>
      </c>
      <c r="E209" s="10"/>
      <c r="F209" s="10"/>
      <c r="G209" s="10">
        <v>9</v>
      </c>
      <c r="H209" s="10"/>
      <c r="I209" s="10"/>
      <c r="J209" s="10"/>
      <c r="K209" s="10"/>
      <c r="L209" s="10">
        <v>9</v>
      </c>
      <c r="M209" s="10"/>
      <c r="N209" s="10"/>
      <c r="O209" s="10">
        <v>13</v>
      </c>
      <c r="P209" s="10"/>
      <c r="Q209" s="10"/>
      <c r="R209" s="10">
        <v>18</v>
      </c>
      <c r="S209" s="10"/>
      <c r="T209" s="10">
        <v>15</v>
      </c>
      <c r="U209" s="10"/>
      <c r="V209" s="9" t="str">
        <f t="shared" si="9"/>
        <v>Pais Vasco42829</v>
      </c>
      <c r="W209" s="11" t="s">
        <v>38</v>
      </c>
      <c r="X209" s="11" t="s">
        <v>34</v>
      </c>
      <c r="Y209" s="10">
        <v>174</v>
      </c>
      <c r="Z20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09" s="10">
        <v>94</v>
      </c>
      <c r="AB2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09" s="10">
        <v>4</v>
      </c>
      <c r="AD209" s="10">
        <v>9</v>
      </c>
      <c r="AE209" s="10">
        <f t="shared" si="10"/>
        <v>64</v>
      </c>
      <c r="AF209" s="10">
        <f t="shared" si="11"/>
        <v>5</v>
      </c>
      <c r="AG209" s="15">
        <f>Tableau2[[#This Row],[Teams]]/Tableau2[[#This Row],[Fields]]</f>
        <v>12.8</v>
      </c>
      <c r="AH209" s="13"/>
      <c r="AI209" s="13"/>
    </row>
    <row r="210" spans="1:35" hidden="1">
      <c r="A210" s="9">
        <v>42829</v>
      </c>
      <c r="B210" s="10" t="s">
        <v>42</v>
      </c>
      <c r="C210" s="11">
        <v>4</v>
      </c>
      <c r="D210" s="10" t="s">
        <v>108</v>
      </c>
      <c r="E210" s="10"/>
      <c r="F210" s="10">
        <v>9</v>
      </c>
      <c r="G210" s="10"/>
      <c r="H210" s="10"/>
      <c r="I210" s="10"/>
      <c r="J210" s="10"/>
      <c r="K210" s="10">
        <v>10</v>
      </c>
      <c r="L210" s="10"/>
      <c r="M210" s="10"/>
      <c r="N210" s="10">
        <v>9</v>
      </c>
      <c r="O210" s="10"/>
      <c r="P210" s="10"/>
      <c r="Q210" s="10">
        <v>15</v>
      </c>
      <c r="R210" s="10"/>
      <c r="S210" s="10"/>
      <c r="T210" s="10">
        <v>5</v>
      </c>
      <c r="U210" s="10"/>
      <c r="V210" s="9" t="str">
        <f t="shared" si="9"/>
        <v>Rioja42829</v>
      </c>
      <c r="W210" s="11" t="s">
        <v>33</v>
      </c>
      <c r="X210" s="11" t="s">
        <v>34</v>
      </c>
      <c r="Y210" s="10">
        <v>150</v>
      </c>
      <c r="Z21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10" s="10">
        <v>80</v>
      </c>
      <c r="AB2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10" s="10">
        <v>2</v>
      </c>
      <c r="AD210" s="10">
        <v>8</v>
      </c>
      <c r="AE210" s="10">
        <f t="shared" si="10"/>
        <v>48</v>
      </c>
      <c r="AF210" s="10">
        <f t="shared" si="11"/>
        <v>5</v>
      </c>
      <c r="AG210" s="15">
        <f>Tableau2[[#This Row],[Teams]]/Tableau2[[#This Row],[Fields]]</f>
        <v>9.6</v>
      </c>
      <c r="AH210" s="13"/>
      <c r="AI210" s="13"/>
    </row>
    <row r="211" spans="1:35" hidden="1">
      <c r="A211" s="9">
        <v>42830</v>
      </c>
      <c r="B211" s="10" t="s">
        <v>44</v>
      </c>
      <c r="C211" s="11">
        <v>4</v>
      </c>
      <c r="D211" s="10" t="s">
        <v>106</v>
      </c>
      <c r="E211" s="10"/>
      <c r="F211" s="10"/>
      <c r="G211" s="10">
        <v>9</v>
      </c>
      <c r="H211" s="10"/>
      <c r="I211" s="10"/>
      <c r="J211" s="10"/>
      <c r="K211" s="10"/>
      <c r="L211" s="10">
        <v>9</v>
      </c>
      <c r="M211" s="10"/>
      <c r="N211" s="10"/>
      <c r="O211" s="10">
        <v>13</v>
      </c>
      <c r="P211" s="10"/>
      <c r="Q211" s="10"/>
      <c r="R211" s="10">
        <v>18</v>
      </c>
      <c r="S211" s="10"/>
      <c r="T211" s="10">
        <v>15</v>
      </c>
      <c r="U211" s="10"/>
      <c r="V211" s="9" t="str">
        <f t="shared" si="9"/>
        <v>Pais Vasco42830</v>
      </c>
      <c r="W211" s="11" t="s">
        <v>38</v>
      </c>
      <c r="X211" s="11" t="s">
        <v>47</v>
      </c>
      <c r="Y211" s="10">
        <v>161</v>
      </c>
      <c r="Z21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11" s="10">
        <v>90</v>
      </c>
      <c r="AB2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11" s="10">
        <v>4</v>
      </c>
      <c r="AD211" s="10">
        <v>9</v>
      </c>
      <c r="AE211" s="10">
        <f t="shared" si="10"/>
        <v>64</v>
      </c>
      <c r="AF211" s="10">
        <f t="shared" si="11"/>
        <v>5</v>
      </c>
      <c r="AG211" s="15">
        <f>Tableau2[[#This Row],[Teams]]/Tableau2[[#This Row],[Fields]]</f>
        <v>12.8</v>
      </c>
      <c r="AH211" s="13"/>
      <c r="AI211" s="13"/>
    </row>
    <row r="212" spans="1:35" hidden="1">
      <c r="A212" s="9">
        <v>42830</v>
      </c>
      <c r="B212" s="10" t="s">
        <v>44</v>
      </c>
      <c r="C212" s="11">
        <v>4</v>
      </c>
      <c r="D212" s="10" t="s">
        <v>109</v>
      </c>
      <c r="E212" s="10"/>
      <c r="F212" s="10"/>
      <c r="G212" s="10"/>
      <c r="H212" s="10">
        <v>14</v>
      </c>
      <c r="I212" s="10"/>
      <c r="J212" s="10"/>
      <c r="K212" s="10"/>
      <c r="L212" s="10"/>
      <c r="M212" s="10">
        <v>8</v>
      </c>
      <c r="N212" s="10"/>
      <c r="O212" s="10">
        <v>10</v>
      </c>
      <c r="P212" s="10"/>
      <c r="Q212" s="10">
        <v>6</v>
      </c>
      <c r="R212" s="10"/>
      <c r="S212" s="10"/>
      <c r="T212" s="10">
        <v>10</v>
      </c>
      <c r="U212" s="10"/>
      <c r="V212" s="9" t="str">
        <f t="shared" si="9"/>
        <v>Schelde42830</v>
      </c>
      <c r="W212" s="11" t="s">
        <v>33</v>
      </c>
      <c r="X212" s="11" t="s">
        <v>52</v>
      </c>
      <c r="Y212" s="10">
        <v>201</v>
      </c>
      <c r="Z21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12" s="10">
        <v>106</v>
      </c>
      <c r="AB21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12" s="10">
        <v>4</v>
      </c>
      <c r="AD212" s="10">
        <v>9</v>
      </c>
      <c r="AE212" s="10">
        <f t="shared" si="10"/>
        <v>48</v>
      </c>
      <c r="AF212" s="10">
        <f t="shared" si="11"/>
        <v>5</v>
      </c>
      <c r="AG212" s="15">
        <f>Tableau2[[#This Row],[Teams]]/Tableau2[[#This Row],[Fields]]</f>
        <v>9.6</v>
      </c>
      <c r="AH212" s="13"/>
      <c r="AI212" s="13"/>
    </row>
    <row r="213" spans="1:35" hidden="1">
      <c r="A213" s="9">
        <v>42831</v>
      </c>
      <c r="B213" s="10" t="s">
        <v>46</v>
      </c>
      <c r="C213" s="11">
        <v>4</v>
      </c>
      <c r="D213" s="10" t="s">
        <v>106</v>
      </c>
      <c r="E213" s="10"/>
      <c r="F213" s="10"/>
      <c r="G213" s="10">
        <v>9</v>
      </c>
      <c r="H213" s="10"/>
      <c r="I213" s="10"/>
      <c r="J213" s="10"/>
      <c r="K213" s="10"/>
      <c r="L213" s="10">
        <v>9</v>
      </c>
      <c r="M213" s="10"/>
      <c r="N213" s="10"/>
      <c r="O213" s="10">
        <v>13</v>
      </c>
      <c r="P213" s="10"/>
      <c r="Q213" s="10"/>
      <c r="R213" s="10">
        <v>18</v>
      </c>
      <c r="S213" s="10"/>
      <c r="T213" s="10">
        <v>15</v>
      </c>
      <c r="U213" s="10"/>
      <c r="V213" s="9" t="str">
        <f t="shared" si="9"/>
        <v>Pais Vasco42831</v>
      </c>
      <c r="W213" s="11" t="s">
        <v>38</v>
      </c>
      <c r="X213" s="11" t="s">
        <v>34</v>
      </c>
      <c r="Y213" s="10">
        <v>174</v>
      </c>
      <c r="Z21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13" s="10">
        <v>95</v>
      </c>
      <c r="AB2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13" s="10">
        <v>4</v>
      </c>
      <c r="AD213" s="10">
        <v>9</v>
      </c>
      <c r="AE213" s="10">
        <f t="shared" si="10"/>
        <v>64</v>
      </c>
      <c r="AF213" s="10">
        <f t="shared" si="11"/>
        <v>5</v>
      </c>
      <c r="AG213" s="15">
        <f>Tableau2[[#This Row],[Teams]]/Tableau2[[#This Row],[Fields]]</f>
        <v>12.8</v>
      </c>
      <c r="AH213" s="13"/>
      <c r="AI213" s="13"/>
    </row>
    <row r="214" spans="1:35" hidden="1">
      <c r="A214" s="9">
        <v>42831</v>
      </c>
      <c r="B214" s="10" t="s">
        <v>46</v>
      </c>
      <c r="C214" s="11">
        <v>4</v>
      </c>
      <c r="D214" s="10" t="s">
        <v>110</v>
      </c>
      <c r="E214" s="10"/>
      <c r="F214" s="10"/>
      <c r="G214" s="10">
        <v>10</v>
      </c>
      <c r="H214" s="10"/>
      <c r="I214" s="10"/>
      <c r="J214" s="10"/>
      <c r="K214" s="10"/>
      <c r="L214" s="10"/>
      <c r="M214" s="10">
        <v>10</v>
      </c>
      <c r="N214" s="10"/>
      <c r="O214" s="10"/>
      <c r="P214" s="10">
        <v>5</v>
      </c>
      <c r="Q214" s="10"/>
      <c r="R214" s="10"/>
      <c r="S214" s="10">
        <v>6</v>
      </c>
      <c r="T214" s="10"/>
      <c r="U214" s="10">
        <v>9</v>
      </c>
      <c r="V214" s="9" t="str">
        <f t="shared" si="9"/>
        <v>Adria Mobil42831</v>
      </c>
      <c r="W214" s="11" t="s">
        <v>33</v>
      </c>
      <c r="X214" s="11" t="s">
        <v>34</v>
      </c>
      <c r="Y214" s="10">
        <v>183</v>
      </c>
      <c r="Z21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14" s="10">
        <v>101</v>
      </c>
      <c r="AB2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14" s="10">
        <v>1</v>
      </c>
      <c r="AD214" s="10">
        <v>8</v>
      </c>
      <c r="AE214" s="10">
        <f t="shared" si="10"/>
        <v>40</v>
      </c>
      <c r="AF214" s="10">
        <f t="shared" si="11"/>
        <v>5</v>
      </c>
      <c r="AG214" s="15">
        <f>Tableau2[[#This Row],[Teams]]/Tableau2[[#This Row],[Fields]]</f>
        <v>8</v>
      </c>
      <c r="AH214" s="13"/>
      <c r="AI214" s="13"/>
    </row>
    <row r="215" spans="1:35" hidden="1">
      <c r="A215" s="9">
        <v>42832</v>
      </c>
      <c r="B215" s="10" t="s">
        <v>48</v>
      </c>
      <c r="C215" s="11">
        <v>4</v>
      </c>
      <c r="D215" s="10" t="s">
        <v>106</v>
      </c>
      <c r="E215" s="10"/>
      <c r="F215" s="10"/>
      <c r="G215" s="10">
        <v>9</v>
      </c>
      <c r="H215" s="10"/>
      <c r="I215" s="10"/>
      <c r="J215" s="10"/>
      <c r="K215" s="10"/>
      <c r="L215" s="10">
        <v>9</v>
      </c>
      <c r="M215" s="10"/>
      <c r="N215" s="10"/>
      <c r="O215" s="10">
        <v>13</v>
      </c>
      <c r="P215" s="10"/>
      <c r="Q215" s="10"/>
      <c r="R215" s="10">
        <v>18</v>
      </c>
      <c r="S215" s="10"/>
      <c r="T215" s="10">
        <v>15</v>
      </c>
      <c r="U215" s="10"/>
      <c r="V215" s="9" t="str">
        <f t="shared" si="9"/>
        <v>Pais Vasco42832</v>
      </c>
      <c r="W215" s="11" t="s">
        <v>38</v>
      </c>
      <c r="X215" s="11" t="s">
        <v>34</v>
      </c>
      <c r="Y215" s="10">
        <v>138</v>
      </c>
      <c r="Z21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15" s="10">
        <v>81</v>
      </c>
      <c r="AB2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15" s="10">
        <v>4</v>
      </c>
      <c r="AD215" s="10">
        <v>9</v>
      </c>
      <c r="AE215" s="10">
        <f t="shared" si="10"/>
        <v>64</v>
      </c>
      <c r="AF215" s="10">
        <f t="shared" si="11"/>
        <v>5</v>
      </c>
      <c r="AG215" s="15">
        <f>Tableau2[[#This Row],[Teams]]/Tableau2[[#This Row],[Fields]]</f>
        <v>12.8</v>
      </c>
      <c r="AH215" s="13"/>
      <c r="AI215" s="13"/>
    </row>
    <row r="216" spans="1:35" hidden="1">
      <c r="A216" s="9">
        <v>42832</v>
      </c>
      <c r="B216" s="10" t="s">
        <v>48</v>
      </c>
      <c r="C216" s="11">
        <v>4</v>
      </c>
      <c r="D216" s="10" t="s">
        <v>111</v>
      </c>
      <c r="E216" s="10"/>
      <c r="F216" s="10">
        <v>4</v>
      </c>
      <c r="G216" s="10"/>
      <c r="H216" s="10"/>
      <c r="I216" s="10"/>
      <c r="J216" s="10"/>
      <c r="K216" s="10">
        <v>13</v>
      </c>
      <c r="L216" s="10"/>
      <c r="M216" s="10"/>
      <c r="N216" s="10"/>
      <c r="O216" s="10">
        <v>6</v>
      </c>
      <c r="P216" s="10"/>
      <c r="Q216" s="10">
        <v>4</v>
      </c>
      <c r="R216" s="10"/>
      <c r="S216" s="10"/>
      <c r="T216" s="10">
        <v>8</v>
      </c>
      <c r="U216" s="10"/>
      <c r="V216" s="9" t="str">
        <f t="shared" si="9"/>
        <v>Tourangelle42832</v>
      </c>
      <c r="W216" s="11" t="s">
        <v>33</v>
      </c>
      <c r="X216" s="11" t="s">
        <v>39</v>
      </c>
      <c r="Y216" s="10">
        <v>200</v>
      </c>
      <c r="Z21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16" s="10">
        <v>107</v>
      </c>
      <c r="AB2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16" s="10">
        <v>2</v>
      </c>
      <c r="AD216" s="10">
        <v>8</v>
      </c>
      <c r="AE216" s="10">
        <f t="shared" si="10"/>
        <v>35</v>
      </c>
      <c r="AF216" s="10">
        <f t="shared" si="11"/>
        <v>5</v>
      </c>
      <c r="AG216" s="15">
        <f>Tableau2[[#This Row],[Teams]]/Tableau2[[#This Row],[Fields]]</f>
        <v>7</v>
      </c>
      <c r="AH216" s="13"/>
      <c r="AI216" s="13"/>
    </row>
    <row r="217" spans="1:35" hidden="1">
      <c r="A217" s="9">
        <v>42833</v>
      </c>
      <c r="B217" s="10" t="s">
        <v>49</v>
      </c>
      <c r="C217" s="11">
        <v>4</v>
      </c>
      <c r="D217" s="10" t="s">
        <v>106</v>
      </c>
      <c r="E217" s="10"/>
      <c r="F217" s="10"/>
      <c r="G217" s="10">
        <v>9</v>
      </c>
      <c r="H217" s="10"/>
      <c r="I217" s="10"/>
      <c r="J217" s="10"/>
      <c r="K217" s="10"/>
      <c r="L217" s="10">
        <v>9</v>
      </c>
      <c r="M217" s="10"/>
      <c r="N217" s="10"/>
      <c r="O217" s="10">
        <v>13</v>
      </c>
      <c r="P217" s="10"/>
      <c r="Q217" s="10"/>
      <c r="R217" s="10">
        <v>18</v>
      </c>
      <c r="S217" s="10"/>
      <c r="T217" s="10">
        <v>15</v>
      </c>
      <c r="U217" s="10"/>
      <c r="V217" s="9" t="str">
        <f t="shared" si="9"/>
        <v>Pais Vasco42833</v>
      </c>
      <c r="W217" s="11" t="s">
        <v>38</v>
      </c>
      <c r="X217" s="11" t="s">
        <v>45</v>
      </c>
      <c r="Y217" s="10">
        <v>28</v>
      </c>
      <c r="Z217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17" s="10">
        <v>27</v>
      </c>
      <c r="AB2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17" s="10">
        <v>4</v>
      </c>
      <c r="AD217" s="10">
        <v>9</v>
      </c>
      <c r="AE217" s="10">
        <f t="shared" si="10"/>
        <v>64</v>
      </c>
      <c r="AF217" s="10">
        <f t="shared" si="11"/>
        <v>5</v>
      </c>
      <c r="AG217" s="15">
        <f>Tableau2[[#This Row],[Teams]]/Tableau2[[#This Row],[Fields]]</f>
        <v>12.8</v>
      </c>
      <c r="AH217" s="13"/>
      <c r="AI217" s="13"/>
    </row>
    <row r="218" spans="1:35" hidden="1">
      <c r="A218" s="9">
        <v>42833</v>
      </c>
      <c r="B218" s="10" t="s">
        <v>49</v>
      </c>
      <c r="C218" s="11">
        <v>4</v>
      </c>
      <c r="D218" s="10" t="s">
        <v>112</v>
      </c>
      <c r="E218" s="10"/>
      <c r="F218" s="10"/>
      <c r="G218" s="10"/>
      <c r="H218" s="10">
        <v>10</v>
      </c>
      <c r="I218" s="10"/>
      <c r="J218" s="10"/>
      <c r="K218" s="10"/>
      <c r="L218" s="10"/>
      <c r="M218" s="10">
        <v>5</v>
      </c>
      <c r="N218" s="10"/>
      <c r="O218" s="10"/>
      <c r="P218" s="10">
        <v>5</v>
      </c>
      <c r="Q218" s="10"/>
      <c r="R218" s="10">
        <v>7</v>
      </c>
      <c r="S218" s="10"/>
      <c r="T218" s="10">
        <v>6</v>
      </c>
      <c r="U218" s="10"/>
      <c r="V218" s="9" t="str">
        <f t="shared" si="9"/>
        <v>Appennino42833</v>
      </c>
      <c r="W218" s="11" t="s">
        <v>33</v>
      </c>
      <c r="X218" s="11" t="s">
        <v>34</v>
      </c>
      <c r="Y218" s="10">
        <v>199</v>
      </c>
      <c r="Z21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18" s="10">
        <v>116</v>
      </c>
      <c r="AB2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18" s="10">
        <v>2</v>
      </c>
      <c r="AD218" s="10">
        <v>8</v>
      </c>
      <c r="AE218" s="10">
        <f t="shared" si="10"/>
        <v>33</v>
      </c>
      <c r="AF218" s="10">
        <f t="shared" si="11"/>
        <v>5</v>
      </c>
      <c r="AG218" s="15">
        <f>Tableau2[[#This Row],[Teams]]/Tableau2[[#This Row],[Fields]]</f>
        <v>6.6</v>
      </c>
      <c r="AH218" s="13"/>
      <c r="AI218" s="13"/>
    </row>
    <row r="219" spans="1:35" hidden="1">
      <c r="A219" s="9">
        <v>42834</v>
      </c>
      <c r="B219" s="10" t="s">
        <v>50</v>
      </c>
      <c r="C219" s="11">
        <v>4</v>
      </c>
      <c r="D219" s="10" t="s">
        <v>113</v>
      </c>
      <c r="E219" s="10"/>
      <c r="F219" s="10"/>
      <c r="G219" s="10">
        <v>11</v>
      </c>
      <c r="H219" s="10"/>
      <c r="I219" s="10"/>
      <c r="J219" s="10"/>
      <c r="K219" s="10"/>
      <c r="L219" s="10">
        <v>11</v>
      </c>
      <c r="M219" s="10"/>
      <c r="N219" s="10"/>
      <c r="O219" s="10">
        <v>10</v>
      </c>
      <c r="P219" s="10"/>
      <c r="Q219" s="10">
        <v>16</v>
      </c>
      <c r="R219" s="10"/>
      <c r="S219" s="10"/>
      <c r="T219" s="10">
        <v>10</v>
      </c>
      <c r="U219" s="10"/>
      <c r="V219" s="9" t="str">
        <f t="shared" si="9"/>
        <v>Roubaix42834</v>
      </c>
      <c r="W219" s="11" t="s">
        <v>33</v>
      </c>
      <c r="X219" s="11" t="s">
        <v>52</v>
      </c>
      <c r="Y219" s="10">
        <v>257</v>
      </c>
      <c r="Z21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19" s="10">
        <v>155</v>
      </c>
      <c r="AB21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19" s="10">
        <v>6</v>
      </c>
      <c r="AD219" s="10">
        <v>9</v>
      </c>
      <c r="AE219" s="10">
        <f t="shared" si="10"/>
        <v>58</v>
      </c>
      <c r="AF219" s="10">
        <f t="shared" si="11"/>
        <v>5</v>
      </c>
      <c r="AG219" s="15">
        <f>Tableau2[[#This Row],[Teams]]/Tableau2[[#This Row],[Fields]]</f>
        <v>11.6</v>
      </c>
      <c r="AH219" s="13"/>
      <c r="AI219" s="13"/>
    </row>
    <row r="220" spans="1:35" hidden="1">
      <c r="A220" s="9">
        <v>42834</v>
      </c>
      <c r="B220" s="10" t="s">
        <v>50</v>
      </c>
      <c r="C220" s="11">
        <v>4</v>
      </c>
      <c r="D220" s="10" t="s">
        <v>32</v>
      </c>
      <c r="E220" s="10"/>
      <c r="F220" s="10"/>
      <c r="G220" s="10"/>
      <c r="H220" s="10"/>
      <c r="I220" s="10">
        <v>3</v>
      </c>
      <c r="J220" s="10"/>
      <c r="K220" s="10"/>
      <c r="L220" s="10"/>
      <c r="M220" s="10"/>
      <c r="N220" s="10">
        <v>4</v>
      </c>
      <c r="O220" s="10"/>
      <c r="P220" s="10"/>
      <c r="Q220" s="10"/>
      <c r="R220" s="10">
        <v>2</v>
      </c>
      <c r="S220" s="10"/>
      <c r="T220" s="10"/>
      <c r="U220" s="10"/>
      <c r="V220" s="9" t="str">
        <f t="shared" si="9"/>
        <v>Fantasy42834</v>
      </c>
      <c r="W220" s="11" t="s">
        <v>33</v>
      </c>
      <c r="X220" s="11" t="s">
        <v>39</v>
      </c>
      <c r="Y220" s="10">
        <v>147</v>
      </c>
      <c r="Z22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20" s="10">
        <v>78</v>
      </c>
      <c r="AB2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20" s="10">
        <v>1</v>
      </c>
      <c r="AD220" s="10">
        <v>8</v>
      </c>
      <c r="AE220" s="10">
        <f t="shared" si="10"/>
        <v>9</v>
      </c>
      <c r="AF220" s="10">
        <f t="shared" si="11"/>
        <v>3</v>
      </c>
      <c r="AG220" s="15">
        <f>Tableau2[[#This Row],[Teams]]/Tableau2[[#This Row],[Fields]]</f>
        <v>3</v>
      </c>
      <c r="AH220" s="13"/>
      <c r="AI220" s="13"/>
    </row>
    <row r="221" spans="1:35" hidden="1">
      <c r="A221" s="9">
        <v>42835</v>
      </c>
      <c r="B221" s="10" t="s">
        <v>36</v>
      </c>
      <c r="C221" s="11">
        <v>4</v>
      </c>
      <c r="D221" s="10" t="s">
        <v>114</v>
      </c>
      <c r="E221" s="10"/>
      <c r="F221" s="10">
        <v>7</v>
      </c>
      <c r="G221" s="10"/>
      <c r="H221" s="10"/>
      <c r="I221" s="10"/>
      <c r="J221" s="10"/>
      <c r="K221" s="10">
        <v>11</v>
      </c>
      <c r="L221" s="10"/>
      <c r="M221" s="10"/>
      <c r="N221" s="10">
        <v>12</v>
      </c>
      <c r="O221" s="10"/>
      <c r="P221" s="10"/>
      <c r="Q221" s="10">
        <v>19</v>
      </c>
      <c r="R221" s="10"/>
      <c r="S221" s="10"/>
      <c r="T221" s="10">
        <v>13</v>
      </c>
      <c r="U221" s="10"/>
      <c r="V221" s="9" t="str">
        <f t="shared" si="9"/>
        <v>Primavera42835</v>
      </c>
      <c r="W221" s="11" t="s">
        <v>33</v>
      </c>
      <c r="X221" s="11" t="s">
        <v>34</v>
      </c>
      <c r="Y221" s="10">
        <v>172</v>
      </c>
      <c r="Z22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21" s="10">
        <v>98</v>
      </c>
      <c r="AB2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21" s="10">
        <v>2</v>
      </c>
      <c r="AD221" s="10">
        <v>8</v>
      </c>
      <c r="AE221" s="10">
        <f t="shared" si="10"/>
        <v>62</v>
      </c>
      <c r="AF221" s="10">
        <f t="shared" si="11"/>
        <v>5</v>
      </c>
      <c r="AG221" s="15">
        <f>Tableau2[[#This Row],[Teams]]/Tableau2[[#This Row],[Fields]]</f>
        <v>12.4</v>
      </c>
      <c r="AH221" s="13"/>
      <c r="AI221" s="13"/>
    </row>
    <row r="222" spans="1:35" hidden="1">
      <c r="A222" s="9">
        <v>42836</v>
      </c>
      <c r="B222" s="10" t="s">
        <v>42</v>
      </c>
      <c r="C222" s="11">
        <v>4</v>
      </c>
      <c r="D222" s="10" t="s">
        <v>115</v>
      </c>
      <c r="E222" s="10"/>
      <c r="F222" s="10">
        <v>11</v>
      </c>
      <c r="G222" s="10"/>
      <c r="H222" s="10"/>
      <c r="I222" s="10"/>
      <c r="J222" s="10"/>
      <c r="K222" s="10">
        <v>11</v>
      </c>
      <c r="L222" s="10"/>
      <c r="M222" s="10"/>
      <c r="N222" s="10"/>
      <c r="O222" s="10">
        <v>8</v>
      </c>
      <c r="P222" s="10"/>
      <c r="Q222" s="10">
        <v>11</v>
      </c>
      <c r="R222" s="10"/>
      <c r="S222" s="10"/>
      <c r="T222" s="10">
        <v>10</v>
      </c>
      <c r="U222" s="10"/>
      <c r="V222" s="9" t="str">
        <f t="shared" si="9"/>
        <v>La Sarthe42836</v>
      </c>
      <c r="W222" s="11" t="s">
        <v>38</v>
      </c>
      <c r="X222" s="11" t="s">
        <v>34</v>
      </c>
      <c r="Y222" s="10">
        <v>173</v>
      </c>
      <c r="Z22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22" s="10">
        <v>92</v>
      </c>
      <c r="AB2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22" s="10">
        <v>2</v>
      </c>
      <c r="AD222" s="10">
        <v>8</v>
      </c>
      <c r="AE222" s="10">
        <f t="shared" si="10"/>
        <v>51</v>
      </c>
      <c r="AF222" s="10">
        <f t="shared" si="11"/>
        <v>5</v>
      </c>
      <c r="AG222" s="15">
        <f>Tableau2[[#This Row],[Teams]]/Tableau2[[#This Row],[Fields]]</f>
        <v>10.199999999999999</v>
      </c>
      <c r="AH222" s="13"/>
      <c r="AI222" s="13"/>
    </row>
    <row r="223" spans="1:35" hidden="1">
      <c r="A223" s="9">
        <v>42836</v>
      </c>
      <c r="B223" s="10" t="s">
        <v>42</v>
      </c>
      <c r="C223" s="11">
        <v>4</v>
      </c>
      <c r="D223" s="10" t="s">
        <v>116</v>
      </c>
      <c r="E223" s="10"/>
      <c r="F223" s="10"/>
      <c r="G223" s="10"/>
      <c r="H223" s="10">
        <v>5</v>
      </c>
      <c r="I223" s="10"/>
      <c r="J223" s="10"/>
      <c r="K223" s="10"/>
      <c r="L223" s="10"/>
      <c r="M223" s="10">
        <v>7</v>
      </c>
      <c r="N223" s="10"/>
      <c r="O223" s="10"/>
      <c r="P223" s="10">
        <v>6</v>
      </c>
      <c r="Q223" s="10"/>
      <c r="R223" s="10"/>
      <c r="S223" s="10">
        <v>7</v>
      </c>
      <c r="T223" s="10"/>
      <c r="U223" s="10">
        <v>2</v>
      </c>
      <c r="V223" s="9" t="str">
        <f t="shared" si="9"/>
        <v>Camembert42836</v>
      </c>
      <c r="W223" s="11" t="s">
        <v>33</v>
      </c>
      <c r="X223" s="11" t="s">
        <v>34</v>
      </c>
      <c r="Y223" s="10">
        <v>205</v>
      </c>
      <c r="Z22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23" s="10">
        <v>110</v>
      </c>
      <c r="AB22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23" s="10">
        <v>2</v>
      </c>
      <c r="AD223" s="10">
        <v>8</v>
      </c>
      <c r="AE223" s="10">
        <f t="shared" si="10"/>
        <v>27</v>
      </c>
      <c r="AF223" s="10">
        <f t="shared" si="11"/>
        <v>5</v>
      </c>
      <c r="AG223" s="15">
        <f>Tableau2[[#This Row],[Teams]]/Tableau2[[#This Row],[Fields]]</f>
        <v>5.4</v>
      </c>
      <c r="AH223" s="13"/>
      <c r="AI223" s="13"/>
    </row>
    <row r="224" spans="1:35" hidden="1">
      <c r="A224" s="9">
        <v>42837</v>
      </c>
      <c r="B224" s="10" t="s">
        <v>44</v>
      </c>
      <c r="C224" s="11">
        <v>4</v>
      </c>
      <c r="D224" s="10" t="s">
        <v>115</v>
      </c>
      <c r="E224" s="10"/>
      <c r="F224" s="10">
        <v>11</v>
      </c>
      <c r="G224" s="10"/>
      <c r="H224" s="10"/>
      <c r="I224" s="10"/>
      <c r="J224" s="10"/>
      <c r="K224" s="10">
        <v>11</v>
      </c>
      <c r="L224" s="10"/>
      <c r="M224" s="10"/>
      <c r="N224" s="10"/>
      <c r="O224" s="10">
        <v>8</v>
      </c>
      <c r="P224" s="10"/>
      <c r="Q224" s="10">
        <v>11</v>
      </c>
      <c r="R224" s="10"/>
      <c r="S224" s="10"/>
      <c r="T224" s="10">
        <v>10</v>
      </c>
      <c r="U224" s="10"/>
      <c r="V224" s="9" t="str">
        <f t="shared" si="9"/>
        <v>La Sarthe42837</v>
      </c>
      <c r="W224" s="11" t="s">
        <v>38</v>
      </c>
      <c r="X224" s="11" t="s">
        <v>39</v>
      </c>
      <c r="Y224" s="10">
        <v>100</v>
      </c>
      <c r="Z224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224" s="10">
        <v>53</v>
      </c>
      <c r="AB2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24" s="10">
        <v>2</v>
      </c>
      <c r="AD224" s="10">
        <v>8</v>
      </c>
      <c r="AE224" s="10">
        <f t="shared" si="10"/>
        <v>51</v>
      </c>
      <c r="AF224" s="10">
        <f t="shared" si="11"/>
        <v>5</v>
      </c>
      <c r="AG224" s="15">
        <f>Tableau2[[#This Row],[Teams]]/Tableau2[[#This Row],[Fields]]</f>
        <v>10.199999999999999</v>
      </c>
      <c r="AH224" s="13"/>
      <c r="AI224" s="13"/>
    </row>
    <row r="225" spans="1:35" hidden="1">
      <c r="A225" s="9">
        <v>42837</v>
      </c>
      <c r="B225" s="10" t="s">
        <v>44</v>
      </c>
      <c r="C225" s="11">
        <v>4</v>
      </c>
      <c r="D225" s="10" t="s">
        <v>117</v>
      </c>
      <c r="E225" s="10"/>
      <c r="F225" s="10"/>
      <c r="G225" s="10">
        <v>6</v>
      </c>
      <c r="H225" s="10"/>
      <c r="I225" s="10"/>
      <c r="J225" s="10"/>
      <c r="K225" s="10"/>
      <c r="L225" s="10">
        <v>11</v>
      </c>
      <c r="M225" s="10"/>
      <c r="N225" s="10"/>
      <c r="O225" s="10">
        <v>1</v>
      </c>
      <c r="P225" s="10"/>
      <c r="Q225" s="10"/>
      <c r="R225" s="10">
        <v>9</v>
      </c>
      <c r="S225" s="10"/>
      <c r="T225" s="10">
        <v>6</v>
      </c>
      <c r="U225" s="10"/>
      <c r="V225" s="9" t="str">
        <f t="shared" si="9"/>
        <v>Brabant42837</v>
      </c>
      <c r="W225" s="11" t="s">
        <v>33</v>
      </c>
      <c r="X225" s="11" t="s">
        <v>34</v>
      </c>
      <c r="Y225" s="10">
        <v>205</v>
      </c>
      <c r="Z22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25" s="10">
        <v>113</v>
      </c>
      <c r="AB2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25" s="10">
        <v>4</v>
      </c>
      <c r="AD225" s="10">
        <v>9</v>
      </c>
      <c r="AE225" s="10">
        <f t="shared" si="10"/>
        <v>33</v>
      </c>
      <c r="AF225" s="10">
        <f t="shared" si="11"/>
        <v>5</v>
      </c>
      <c r="AG225" s="15">
        <f>Tableau2[[#This Row],[Teams]]/Tableau2[[#This Row],[Fields]]</f>
        <v>6.6</v>
      </c>
      <c r="AH225" s="13"/>
      <c r="AI225" s="13"/>
    </row>
    <row r="226" spans="1:35" hidden="1">
      <c r="A226" s="9">
        <v>42837</v>
      </c>
      <c r="B226" s="10" t="s">
        <v>44</v>
      </c>
      <c r="C226" s="11">
        <v>4</v>
      </c>
      <c r="D226" s="10" t="s">
        <v>115</v>
      </c>
      <c r="E226" s="10"/>
      <c r="F226" s="10">
        <v>11</v>
      </c>
      <c r="G226" s="10"/>
      <c r="H226" s="10"/>
      <c r="I226" s="10"/>
      <c r="J226" s="10"/>
      <c r="K226" s="10">
        <v>11</v>
      </c>
      <c r="L226" s="10"/>
      <c r="M226" s="10"/>
      <c r="N226" s="10"/>
      <c r="O226" s="10">
        <v>8</v>
      </c>
      <c r="P226" s="10"/>
      <c r="Q226" s="10">
        <v>11</v>
      </c>
      <c r="R226" s="10"/>
      <c r="S226" s="10"/>
      <c r="T226" s="10">
        <v>10</v>
      </c>
      <c r="U226" s="10"/>
      <c r="V226" s="9" t="str">
        <f t="shared" si="9"/>
        <v>La Sarthe42837</v>
      </c>
      <c r="W226" s="11" t="s">
        <v>245</v>
      </c>
      <c r="X226" s="11" t="s">
        <v>45</v>
      </c>
      <c r="Y226" s="10">
        <v>7</v>
      </c>
      <c r="Z22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26" s="10">
        <v>6</v>
      </c>
      <c r="AB2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26" s="10">
        <v>2</v>
      </c>
      <c r="AD226" s="10">
        <v>8</v>
      </c>
      <c r="AE226" s="10">
        <f t="shared" si="10"/>
        <v>51</v>
      </c>
      <c r="AF226" s="10">
        <f t="shared" si="11"/>
        <v>5</v>
      </c>
      <c r="AG226" s="15">
        <f>Tableau2[[#This Row],[Teams]]/Tableau2[[#This Row],[Fields]]</f>
        <v>10.199999999999999</v>
      </c>
      <c r="AH226" s="13"/>
      <c r="AI226" s="13"/>
    </row>
    <row r="227" spans="1:35" hidden="1">
      <c r="A227" s="9">
        <v>42838</v>
      </c>
      <c r="B227" s="10" t="s">
        <v>46</v>
      </c>
      <c r="C227" s="11">
        <v>4</v>
      </c>
      <c r="D227" s="10" t="s">
        <v>115</v>
      </c>
      <c r="E227" s="10"/>
      <c r="F227" s="10">
        <v>11</v>
      </c>
      <c r="G227" s="10"/>
      <c r="H227" s="10"/>
      <c r="I227" s="10"/>
      <c r="J227" s="10"/>
      <c r="K227" s="10">
        <v>11</v>
      </c>
      <c r="L227" s="10"/>
      <c r="M227" s="10"/>
      <c r="N227" s="10"/>
      <c r="O227" s="10">
        <v>8</v>
      </c>
      <c r="P227" s="10"/>
      <c r="Q227" s="10">
        <v>11</v>
      </c>
      <c r="R227" s="10"/>
      <c r="S227" s="10"/>
      <c r="T227" s="10">
        <v>10</v>
      </c>
      <c r="U227" s="10"/>
      <c r="V227" s="9" t="str">
        <f t="shared" si="9"/>
        <v>La Sarthe42838</v>
      </c>
      <c r="W227" s="11" t="s">
        <v>38</v>
      </c>
      <c r="X227" s="11" t="s">
        <v>39</v>
      </c>
      <c r="Y227" s="10">
        <v>190</v>
      </c>
      <c r="Z22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27" s="10">
        <v>100</v>
      </c>
      <c r="AB2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27" s="10">
        <v>2</v>
      </c>
      <c r="AD227" s="10">
        <v>8</v>
      </c>
      <c r="AE227" s="10">
        <f t="shared" si="10"/>
        <v>51</v>
      </c>
      <c r="AF227" s="10">
        <f t="shared" si="11"/>
        <v>5</v>
      </c>
      <c r="AG227" s="15">
        <f>Tableau2[[#This Row],[Teams]]/Tableau2[[#This Row],[Fields]]</f>
        <v>10.199999999999999</v>
      </c>
      <c r="AH227" s="13"/>
      <c r="AI227" s="13"/>
    </row>
    <row r="228" spans="1:35" hidden="1">
      <c r="A228" s="9">
        <v>42838</v>
      </c>
      <c r="B228" s="10" t="s">
        <v>46</v>
      </c>
      <c r="C228" s="11">
        <v>4</v>
      </c>
      <c r="D228" s="10" t="s">
        <v>118</v>
      </c>
      <c r="E228" s="10"/>
      <c r="F228" s="10"/>
      <c r="G228" s="10">
        <v>13</v>
      </c>
      <c r="H228" s="10"/>
      <c r="I228" s="10"/>
      <c r="J228" s="10"/>
      <c r="K228" s="10"/>
      <c r="L228" s="10">
        <v>13</v>
      </c>
      <c r="M228" s="10"/>
      <c r="N228" s="10"/>
      <c r="O228" s="10"/>
      <c r="P228" s="10">
        <v>9</v>
      </c>
      <c r="Q228" s="10"/>
      <c r="R228" s="10">
        <v>8</v>
      </c>
      <c r="S228" s="10"/>
      <c r="T228" s="10"/>
      <c r="U228" s="10">
        <v>4</v>
      </c>
      <c r="V228" s="9" t="str">
        <f t="shared" si="9"/>
        <v>Denain42838</v>
      </c>
      <c r="W228" s="11" t="s">
        <v>33</v>
      </c>
      <c r="X228" s="11" t="s">
        <v>39</v>
      </c>
      <c r="Y228" s="10">
        <v>197</v>
      </c>
      <c r="Z22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28" s="10">
        <v>103</v>
      </c>
      <c r="AB2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28" s="10">
        <v>2</v>
      </c>
      <c r="AD228" s="10">
        <v>8</v>
      </c>
      <c r="AE228" s="10">
        <f t="shared" si="10"/>
        <v>47</v>
      </c>
      <c r="AF228" s="10">
        <f t="shared" si="11"/>
        <v>5</v>
      </c>
      <c r="AG228" s="15">
        <f>Tableau2[[#This Row],[Teams]]/Tableau2[[#This Row],[Fields]]</f>
        <v>9.4</v>
      </c>
      <c r="AH228" s="13"/>
      <c r="AI228" s="13"/>
    </row>
    <row r="229" spans="1:35" hidden="1">
      <c r="A229" s="9">
        <v>42839</v>
      </c>
      <c r="B229" s="10" t="s">
        <v>48</v>
      </c>
      <c r="C229" s="11">
        <v>4</v>
      </c>
      <c r="D229" s="10" t="s">
        <v>115</v>
      </c>
      <c r="E229" s="10"/>
      <c r="F229" s="10">
        <v>11</v>
      </c>
      <c r="G229" s="10"/>
      <c r="H229" s="10"/>
      <c r="I229" s="10"/>
      <c r="J229" s="10"/>
      <c r="K229" s="10">
        <v>11</v>
      </c>
      <c r="L229" s="10"/>
      <c r="M229" s="10"/>
      <c r="N229" s="10"/>
      <c r="O229" s="10">
        <v>8</v>
      </c>
      <c r="P229" s="10"/>
      <c r="Q229" s="10">
        <v>11</v>
      </c>
      <c r="R229" s="10"/>
      <c r="S229" s="10"/>
      <c r="T229" s="10">
        <v>10</v>
      </c>
      <c r="U229" s="10"/>
      <c r="V229" s="9" t="str">
        <f t="shared" si="9"/>
        <v>La Sarthe42839</v>
      </c>
      <c r="W229" s="11" t="s">
        <v>38</v>
      </c>
      <c r="X229" s="11" t="s">
        <v>39</v>
      </c>
      <c r="Y229" s="10">
        <v>171</v>
      </c>
      <c r="Z22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29" s="10">
        <v>90</v>
      </c>
      <c r="AB2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29" s="10">
        <v>2</v>
      </c>
      <c r="AD229" s="10">
        <v>8</v>
      </c>
      <c r="AE229" s="10">
        <f t="shared" si="10"/>
        <v>51</v>
      </c>
      <c r="AF229" s="10">
        <f t="shared" si="11"/>
        <v>5</v>
      </c>
      <c r="AG229" s="15">
        <f>Tableau2[[#This Row],[Teams]]/Tableau2[[#This Row],[Fields]]</f>
        <v>10.199999999999999</v>
      </c>
      <c r="AH229" s="13"/>
      <c r="AI229" s="13"/>
    </row>
    <row r="230" spans="1:35" hidden="1">
      <c r="A230" s="9">
        <v>42839</v>
      </c>
      <c r="B230" s="10" t="s">
        <v>48</v>
      </c>
      <c r="C230" s="11">
        <v>4</v>
      </c>
      <c r="D230" s="10" t="s">
        <v>32</v>
      </c>
      <c r="E230" s="10"/>
      <c r="F230" s="10">
        <v>2</v>
      </c>
      <c r="G230" s="10"/>
      <c r="H230" s="10"/>
      <c r="I230" s="10"/>
      <c r="J230" s="10"/>
      <c r="K230" s="10">
        <v>11</v>
      </c>
      <c r="L230" s="10"/>
      <c r="M230" s="10"/>
      <c r="N230" s="10">
        <v>5</v>
      </c>
      <c r="O230" s="10"/>
      <c r="P230" s="10"/>
      <c r="Q230" s="10">
        <v>6</v>
      </c>
      <c r="R230" s="10"/>
      <c r="S230" s="10"/>
      <c r="T230" s="10">
        <v>9</v>
      </c>
      <c r="U230" s="10"/>
      <c r="V230" s="9" t="str">
        <f t="shared" si="9"/>
        <v>Fantasy42839</v>
      </c>
      <c r="W230" s="11" t="s">
        <v>33</v>
      </c>
      <c r="X230" s="11" t="s">
        <v>39</v>
      </c>
      <c r="Y230" s="10">
        <v>150</v>
      </c>
      <c r="Z23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30" s="10">
        <v>80</v>
      </c>
      <c r="AB2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30" s="10">
        <v>1</v>
      </c>
      <c r="AD230" s="10">
        <v>7</v>
      </c>
      <c r="AE230" s="10">
        <f t="shared" si="10"/>
        <v>33</v>
      </c>
      <c r="AF230" s="10">
        <f t="shared" si="11"/>
        <v>5</v>
      </c>
      <c r="AG230" s="15">
        <f>Tableau2[[#This Row],[Teams]]/Tableau2[[#This Row],[Fields]]</f>
        <v>6.6</v>
      </c>
      <c r="AH230" s="13"/>
      <c r="AI230" s="13"/>
    </row>
    <row r="231" spans="1:35" hidden="1">
      <c r="A231" s="9">
        <v>42840</v>
      </c>
      <c r="B231" s="10" t="s">
        <v>49</v>
      </c>
      <c r="C231" s="11">
        <v>4</v>
      </c>
      <c r="D231" s="10" t="s">
        <v>119</v>
      </c>
      <c r="E231" s="10"/>
      <c r="F231" s="10"/>
      <c r="G231" s="10">
        <v>14</v>
      </c>
      <c r="H231" s="10"/>
      <c r="I231" s="10"/>
      <c r="J231" s="10"/>
      <c r="K231" s="10"/>
      <c r="L231" s="10">
        <v>13</v>
      </c>
      <c r="M231" s="10"/>
      <c r="N231" s="10"/>
      <c r="O231" s="10">
        <v>11</v>
      </c>
      <c r="P231" s="10"/>
      <c r="Q231" s="10"/>
      <c r="R231" s="10">
        <v>15</v>
      </c>
      <c r="S231" s="10"/>
      <c r="T231" s="10"/>
      <c r="U231" s="10">
        <v>6</v>
      </c>
      <c r="V231" s="9" t="str">
        <f t="shared" si="9"/>
        <v>Finistere42840</v>
      </c>
      <c r="W231" s="11" t="s">
        <v>33</v>
      </c>
      <c r="X231" s="11" t="s">
        <v>39</v>
      </c>
      <c r="Y231" s="10">
        <v>194</v>
      </c>
      <c r="Z23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31" s="10">
        <v>104</v>
      </c>
      <c r="AB2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31" s="10">
        <v>2</v>
      </c>
      <c r="AD231" s="10">
        <v>8</v>
      </c>
      <c r="AE231" s="10">
        <f t="shared" si="10"/>
        <v>59</v>
      </c>
      <c r="AF231" s="10">
        <f t="shared" si="11"/>
        <v>5</v>
      </c>
      <c r="AG231" s="15">
        <f>Tableau2[[#This Row],[Teams]]/Tableau2[[#This Row],[Fields]]</f>
        <v>11.8</v>
      </c>
      <c r="AH231" s="13"/>
      <c r="AI231" s="13"/>
    </row>
    <row r="232" spans="1:35" hidden="1">
      <c r="A232" s="9">
        <v>42841</v>
      </c>
      <c r="B232" s="10" t="s">
        <v>50</v>
      </c>
      <c r="C232" s="11">
        <v>4</v>
      </c>
      <c r="D232" s="10" t="s">
        <v>120</v>
      </c>
      <c r="E232" s="10"/>
      <c r="F232" s="10"/>
      <c r="G232" s="10">
        <v>14</v>
      </c>
      <c r="H232" s="10"/>
      <c r="I232" s="10"/>
      <c r="J232" s="10"/>
      <c r="K232" s="10"/>
      <c r="L232" s="10">
        <v>15</v>
      </c>
      <c r="M232" s="10"/>
      <c r="N232" s="10"/>
      <c r="O232" s="10">
        <v>13</v>
      </c>
      <c r="P232" s="10"/>
      <c r="Q232" s="10">
        <v>12</v>
      </c>
      <c r="R232" s="10"/>
      <c r="S232" s="10">
        <v>12</v>
      </c>
      <c r="T232" s="10"/>
      <c r="U232" s="10"/>
      <c r="V232" s="9" t="str">
        <f t="shared" si="9"/>
        <v>Amstel42841</v>
      </c>
      <c r="W232" s="11" t="s">
        <v>33</v>
      </c>
      <c r="X232" s="11" t="s">
        <v>34</v>
      </c>
      <c r="Y232" s="10">
        <v>260</v>
      </c>
      <c r="Z23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32" s="10">
        <v>149</v>
      </c>
      <c r="AB2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32" s="10">
        <v>5</v>
      </c>
      <c r="AD232" s="10">
        <v>9</v>
      </c>
      <c r="AE232" s="10">
        <f t="shared" si="10"/>
        <v>66</v>
      </c>
      <c r="AF232" s="10">
        <f t="shared" si="11"/>
        <v>5</v>
      </c>
      <c r="AG232" s="15">
        <f>Tableau2[[#This Row],[Teams]]/Tableau2[[#This Row],[Fields]]</f>
        <v>13.2</v>
      </c>
      <c r="AH232" s="13"/>
      <c r="AI232" s="13"/>
    </row>
    <row r="233" spans="1:35" hidden="1">
      <c r="A233" s="9">
        <v>42842</v>
      </c>
      <c r="B233" s="10" t="s">
        <v>36</v>
      </c>
      <c r="C233" s="11">
        <v>4</v>
      </c>
      <c r="D233" s="10" t="s">
        <v>121</v>
      </c>
      <c r="E233" s="10"/>
      <c r="F233" s="10"/>
      <c r="G233" s="10"/>
      <c r="H233" s="10">
        <v>6</v>
      </c>
      <c r="I233" s="10"/>
      <c r="J233" s="10"/>
      <c r="K233" s="10"/>
      <c r="L233" s="10"/>
      <c r="M233" s="10">
        <v>8</v>
      </c>
      <c r="N233" s="10"/>
      <c r="O233" s="10"/>
      <c r="P233" s="10">
        <v>9</v>
      </c>
      <c r="Q233" s="10"/>
      <c r="R233" s="10">
        <v>10</v>
      </c>
      <c r="S233" s="10"/>
      <c r="T233" s="10"/>
      <c r="U233" s="10">
        <v>9</v>
      </c>
      <c r="V233" s="9" t="str">
        <f t="shared" si="9"/>
        <v>Trentino42842</v>
      </c>
      <c r="W233" s="11" t="s">
        <v>38</v>
      </c>
      <c r="X233" s="11" t="s">
        <v>34</v>
      </c>
      <c r="Y233" s="10">
        <v>143</v>
      </c>
      <c r="Z23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33" s="10">
        <v>84</v>
      </c>
      <c r="AB2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33" s="10">
        <v>3</v>
      </c>
      <c r="AD233" s="10">
        <v>8</v>
      </c>
      <c r="AE233" s="10">
        <f t="shared" si="10"/>
        <v>42</v>
      </c>
      <c r="AF233" s="10">
        <f t="shared" si="11"/>
        <v>5</v>
      </c>
      <c r="AG233" s="15">
        <f>Tableau2[[#This Row],[Teams]]/Tableau2[[#This Row],[Fields]]</f>
        <v>8.4</v>
      </c>
      <c r="AH233" s="13"/>
      <c r="AI233" s="13"/>
    </row>
    <row r="234" spans="1:35" hidden="1">
      <c r="A234" s="9">
        <v>42842</v>
      </c>
      <c r="B234" s="10" t="s">
        <v>36</v>
      </c>
      <c r="C234" s="11">
        <v>4</v>
      </c>
      <c r="D234" s="10" t="s">
        <v>122</v>
      </c>
      <c r="E234" s="10"/>
      <c r="F234" s="10"/>
      <c r="G234" s="10">
        <v>6</v>
      </c>
      <c r="H234" s="10"/>
      <c r="I234" s="10"/>
      <c r="J234" s="10"/>
      <c r="K234" s="10"/>
      <c r="L234" s="10">
        <v>4</v>
      </c>
      <c r="M234" s="10"/>
      <c r="N234" s="10"/>
      <c r="O234" s="10">
        <v>5</v>
      </c>
      <c r="P234" s="10"/>
      <c r="Q234" s="10">
        <v>6</v>
      </c>
      <c r="R234" s="10"/>
      <c r="S234" s="10"/>
      <c r="T234" s="10">
        <v>6</v>
      </c>
      <c r="U234" s="10"/>
      <c r="V234" s="9" t="str">
        <f t="shared" si="9"/>
        <v>Tro Bro Leon42842</v>
      </c>
      <c r="W234" s="11" t="s">
        <v>33</v>
      </c>
      <c r="X234" s="11" t="s">
        <v>52</v>
      </c>
      <c r="Y234" s="10">
        <v>203</v>
      </c>
      <c r="Z23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34" s="10">
        <v>113</v>
      </c>
      <c r="AB2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34" s="10">
        <v>2</v>
      </c>
      <c r="AD234" s="10">
        <v>8</v>
      </c>
      <c r="AE234" s="10">
        <f t="shared" si="10"/>
        <v>27</v>
      </c>
      <c r="AF234" s="10">
        <f t="shared" si="11"/>
        <v>5</v>
      </c>
      <c r="AG234" s="15">
        <f>Tableau2[[#This Row],[Teams]]/Tableau2[[#This Row],[Fields]]</f>
        <v>5.4</v>
      </c>
      <c r="AH234" s="13"/>
      <c r="AI234" s="13"/>
    </row>
    <row r="235" spans="1:35" hidden="1">
      <c r="A235" s="9">
        <v>42843</v>
      </c>
      <c r="B235" s="10" t="s">
        <v>42</v>
      </c>
      <c r="C235" s="11">
        <v>4</v>
      </c>
      <c r="D235" s="10" t="s">
        <v>32</v>
      </c>
      <c r="E235" s="10"/>
      <c r="F235" s="10">
        <v>8</v>
      </c>
      <c r="G235" s="10"/>
      <c r="H235" s="10"/>
      <c r="I235" s="10"/>
      <c r="J235" s="10"/>
      <c r="K235" s="10">
        <v>7</v>
      </c>
      <c r="L235" s="10"/>
      <c r="M235" s="10"/>
      <c r="N235" s="10">
        <v>9</v>
      </c>
      <c r="O235" s="10"/>
      <c r="P235" s="10"/>
      <c r="Q235" s="10">
        <v>14</v>
      </c>
      <c r="R235" s="10"/>
      <c r="S235" s="10"/>
      <c r="T235" s="10">
        <v>9</v>
      </c>
      <c r="U235" s="10"/>
      <c r="V235" s="9" t="str">
        <f t="shared" si="9"/>
        <v>Fantasy42843</v>
      </c>
      <c r="W235" s="11" t="s">
        <v>33</v>
      </c>
      <c r="X235" s="11" t="s">
        <v>39</v>
      </c>
      <c r="Y235" s="10">
        <v>197</v>
      </c>
      <c r="Z23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35" s="10">
        <v>103</v>
      </c>
      <c r="AB2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35" s="10">
        <v>1</v>
      </c>
      <c r="AD235" s="10">
        <v>8</v>
      </c>
      <c r="AE235" s="10">
        <f t="shared" si="10"/>
        <v>47</v>
      </c>
      <c r="AF235" s="10">
        <f t="shared" si="11"/>
        <v>5</v>
      </c>
      <c r="AG235" s="15">
        <f>Tableau2[[#This Row],[Teams]]/Tableau2[[#This Row],[Fields]]</f>
        <v>9.4</v>
      </c>
      <c r="AH235" s="13"/>
      <c r="AI235" s="13"/>
    </row>
    <row r="236" spans="1:35" hidden="1">
      <c r="A236" s="9">
        <v>42843</v>
      </c>
      <c r="B236" s="10" t="s">
        <v>42</v>
      </c>
      <c r="C236" s="11">
        <v>4</v>
      </c>
      <c r="D236" s="10" t="s">
        <v>121</v>
      </c>
      <c r="E236" s="10"/>
      <c r="F236" s="10"/>
      <c r="G236" s="10"/>
      <c r="H236" s="10">
        <v>6</v>
      </c>
      <c r="I236" s="10"/>
      <c r="J236" s="10"/>
      <c r="K236" s="10"/>
      <c r="L236" s="10"/>
      <c r="M236" s="10">
        <v>8</v>
      </c>
      <c r="N236" s="10"/>
      <c r="O236" s="10"/>
      <c r="P236" s="10">
        <v>9</v>
      </c>
      <c r="Q236" s="10"/>
      <c r="R236" s="10">
        <v>10</v>
      </c>
      <c r="S236" s="10"/>
      <c r="T236" s="10"/>
      <c r="U236" s="10">
        <v>9</v>
      </c>
      <c r="V236" s="9" t="str">
        <f t="shared" si="9"/>
        <v>Trentino42843</v>
      </c>
      <c r="W236" s="11" t="s">
        <v>38</v>
      </c>
      <c r="X236" s="11" t="s">
        <v>34</v>
      </c>
      <c r="Y236" s="10">
        <v>196</v>
      </c>
      <c r="Z23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36" s="10">
        <v>112</v>
      </c>
      <c r="AB2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36" s="10">
        <v>3</v>
      </c>
      <c r="AD236" s="10">
        <v>8</v>
      </c>
      <c r="AE236" s="10">
        <f t="shared" si="10"/>
        <v>42</v>
      </c>
      <c r="AF236" s="10">
        <f t="shared" si="11"/>
        <v>5</v>
      </c>
      <c r="AG236" s="15">
        <f>Tableau2[[#This Row],[Teams]]/Tableau2[[#This Row],[Fields]]</f>
        <v>8.4</v>
      </c>
      <c r="AH236" s="13"/>
      <c r="AI236" s="13"/>
    </row>
    <row r="237" spans="1:35" hidden="1">
      <c r="A237" s="9">
        <v>42844</v>
      </c>
      <c r="B237" s="10" t="s">
        <v>44</v>
      </c>
      <c r="C237" s="11">
        <v>4</v>
      </c>
      <c r="D237" s="10" t="s">
        <v>121</v>
      </c>
      <c r="E237" s="10"/>
      <c r="F237" s="10"/>
      <c r="G237" s="10"/>
      <c r="H237" s="10">
        <v>6</v>
      </c>
      <c r="I237" s="10"/>
      <c r="J237" s="10"/>
      <c r="K237" s="10"/>
      <c r="L237" s="10"/>
      <c r="M237" s="10">
        <v>8</v>
      </c>
      <c r="N237" s="10"/>
      <c r="O237" s="10"/>
      <c r="P237" s="10">
        <v>9</v>
      </c>
      <c r="Q237" s="10"/>
      <c r="R237" s="10">
        <v>10</v>
      </c>
      <c r="S237" s="10"/>
      <c r="T237" s="10"/>
      <c r="U237" s="10">
        <v>9</v>
      </c>
      <c r="V237" s="9" t="str">
        <f t="shared" si="9"/>
        <v>Trentino42844</v>
      </c>
      <c r="W237" s="11" t="s">
        <v>38</v>
      </c>
      <c r="X237" s="11" t="s">
        <v>47</v>
      </c>
      <c r="Y237" s="10">
        <v>143</v>
      </c>
      <c r="Z23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37" s="10">
        <v>76</v>
      </c>
      <c r="AB23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37" s="10">
        <v>3</v>
      </c>
      <c r="AD237" s="10">
        <v>8</v>
      </c>
      <c r="AE237" s="10">
        <f t="shared" si="10"/>
        <v>42</v>
      </c>
      <c r="AF237" s="10">
        <f t="shared" si="11"/>
        <v>5</v>
      </c>
      <c r="AG237" s="15">
        <f>Tableau2[[#This Row],[Teams]]/Tableau2[[#This Row],[Fields]]</f>
        <v>8.4</v>
      </c>
      <c r="AH237" s="13"/>
      <c r="AI237" s="13"/>
    </row>
    <row r="238" spans="1:35" hidden="1">
      <c r="A238" s="9">
        <v>42844</v>
      </c>
      <c r="B238" s="10" t="s">
        <v>44</v>
      </c>
      <c r="C238" s="11">
        <v>4</v>
      </c>
      <c r="D238" s="10" t="s">
        <v>123</v>
      </c>
      <c r="E238" s="10"/>
      <c r="F238" s="10"/>
      <c r="G238" s="10">
        <v>7</v>
      </c>
      <c r="H238" s="10"/>
      <c r="I238" s="10"/>
      <c r="J238" s="10"/>
      <c r="K238" s="10"/>
      <c r="L238" s="10">
        <v>10</v>
      </c>
      <c r="M238" s="10"/>
      <c r="N238" s="10"/>
      <c r="O238" s="10">
        <v>8</v>
      </c>
      <c r="P238" s="10"/>
      <c r="Q238" s="10"/>
      <c r="R238" s="10">
        <v>7</v>
      </c>
      <c r="S238" s="10"/>
      <c r="T238" s="10">
        <v>9</v>
      </c>
      <c r="U238" s="10"/>
      <c r="V238" s="9" t="str">
        <f t="shared" si="9"/>
        <v>Wallonne42844</v>
      </c>
      <c r="W238" s="11" t="s">
        <v>33</v>
      </c>
      <c r="X238" s="11" t="s">
        <v>34</v>
      </c>
      <c r="Y238" s="10">
        <v>201</v>
      </c>
      <c r="Z23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38" s="10">
        <v>115</v>
      </c>
      <c r="AB23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38" s="10">
        <v>5</v>
      </c>
      <c r="AD238" s="10">
        <v>9</v>
      </c>
      <c r="AE238" s="10">
        <f t="shared" si="10"/>
        <v>41</v>
      </c>
      <c r="AF238" s="10">
        <f t="shared" si="11"/>
        <v>5</v>
      </c>
      <c r="AG238" s="15">
        <f>Tableau2[[#This Row],[Teams]]/Tableau2[[#This Row],[Fields]]</f>
        <v>8.1999999999999993</v>
      </c>
      <c r="AH238" s="13"/>
      <c r="AI238" s="13"/>
    </row>
    <row r="239" spans="1:35" hidden="1">
      <c r="A239" s="9">
        <v>42845</v>
      </c>
      <c r="B239" s="10" t="s">
        <v>46</v>
      </c>
      <c r="C239" s="11">
        <v>4</v>
      </c>
      <c r="D239" s="10" t="s">
        <v>32</v>
      </c>
      <c r="E239" s="10"/>
      <c r="F239" s="10"/>
      <c r="G239" s="10">
        <v>8</v>
      </c>
      <c r="H239" s="10"/>
      <c r="I239" s="10"/>
      <c r="J239" s="10"/>
      <c r="K239" s="10"/>
      <c r="L239" s="10">
        <v>8</v>
      </c>
      <c r="M239" s="10"/>
      <c r="N239" s="10"/>
      <c r="O239" s="10">
        <v>9</v>
      </c>
      <c r="P239" s="10"/>
      <c r="Q239" s="10"/>
      <c r="R239" s="10">
        <v>8</v>
      </c>
      <c r="S239" s="10"/>
      <c r="T239" s="10">
        <v>13</v>
      </c>
      <c r="U239" s="10"/>
      <c r="V239" s="9" t="str">
        <f t="shared" si="9"/>
        <v>Fantasy42845</v>
      </c>
      <c r="W239" s="11" t="s">
        <v>33</v>
      </c>
      <c r="X239" s="11" t="s">
        <v>39</v>
      </c>
      <c r="Y239" s="10">
        <v>174</v>
      </c>
      <c r="Z23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39" s="10">
        <v>91</v>
      </c>
      <c r="AB23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39" s="10">
        <v>1</v>
      </c>
      <c r="AD239" s="10">
        <v>7</v>
      </c>
      <c r="AE239" s="10">
        <f t="shared" si="10"/>
        <v>46</v>
      </c>
      <c r="AF239" s="10">
        <f t="shared" si="11"/>
        <v>5</v>
      </c>
      <c r="AG239" s="15">
        <f>Tableau2[[#This Row],[Teams]]/Tableau2[[#This Row],[Fields]]</f>
        <v>9.1999999999999993</v>
      </c>
      <c r="AH239" s="13"/>
      <c r="AI239" s="13"/>
    </row>
    <row r="240" spans="1:35" hidden="1">
      <c r="A240" s="9">
        <v>42845</v>
      </c>
      <c r="B240" s="10" t="s">
        <v>46</v>
      </c>
      <c r="C240" s="11">
        <v>4</v>
      </c>
      <c r="D240" s="10" t="s">
        <v>121</v>
      </c>
      <c r="E240" s="10"/>
      <c r="F240" s="10"/>
      <c r="G240" s="10"/>
      <c r="H240" s="10">
        <v>6</v>
      </c>
      <c r="I240" s="10"/>
      <c r="J240" s="10"/>
      <c r="K240" s="10"/>
      <c r="L240" s="10"/>
      <c r="M240" s="10">
        <v>8</v>
      </c>
      <c r="N240" s="10"/>
      <c r="O240" s="10"/>
      <c r="P240" s="10">
        <v>9</v>
      </c>
      <c r="Q240" s="10"/>
      <c r="R240" s="10">
        <v>10</v>
      </c>
      <c r="S240" s="10"/>
      <c r="T240" s="10"/>
      <c r="U240" s="10">
        <v>9</v>
      </c>
      <c r="V240" s="9" t="str">
        <f t="shared" si="9"/>
        <v>Trentino42845</v>
      </c>
      <c r="W240" s="11" t="s">
        <v>38</v>
      </c>
      <c r="X240" s="11" t="s">
        <v>34</v>
      </c>
      <c r="Y240" s="10">
        <v>164</v>
      </c>
      <c r="Z24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0" s="10">
        <v>89</v>
      </c>
      <c r="AB24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40" s="10">
        <v>3</v>
      </c>
      <c r="AD240" s="10">
        <v>8</v>
      </c>
      <c r="AE240" s="10">
        <f t="shared" si="10"/>
        <v>42</v>
      </c>
      <c r="AF240" s="10">
        <f t="shared" si="11"/>
        <v>5</v>
      </c>
      <c r="AG240" s="15">
        <f>Tableau2[[#This Row],[Teams]]/Tableau2[[#This Row],[Fields]]</f>
        <v>8.4</v>
      </c>
      <c r="AH240" s="13"/>
      <c r="AI240" s="13"/>
    </row>
    <row r="241" spans="1:35" hidden="1">
      <c r="A241" s="9">
        <v>42846</v>
      </c>
      <c r="B241" s="10" t="s">
        <v>48</v>
      </c>
      <c r="C241" s="11">
        <v>4</v>
      </c>
      <c r="D241" s="10" t="s">
        <v>121</v>
      </c>
      <c r="E241" s="10"/>
      <c r="F241" s="10"/>
      <c r="G241" s="10"/>
      <c r="H241" s="10">
        <v>6</v>
      </c>
      <c r="I241" s="10"/>
      <c r="J241" s="10"/>
      <c r="K241" s="10"/>
      <c r="L241" s="10"/>
      <c r="M241" s="10">
        <v>8</v>
      </c>
      <c r="N241" s="10"/>
      <c r="O241" s="10"/>
      <c r="P241" s="10">
        <v>9</v>
      </c>
      <c r="Q241" s="10"/>
      <c r="R241" s="10">
        <v>10</v>
      </c>
      <c r="S241" s="10"/>
      <c r="T241" s="10"/>
      <c r="U241" s="10">
        <v>9</v>
      </c>
      <c r="V241" s="9" t="str">
        <f t="shared" si="9"/>
        <v>Trentino42846</v>
      </c>
      <c r="W241" s="11" t="s">
        <v>38</v>
      </c>
      <c r="X241" s="11" t="s">
        <v>47</v>
      </c>
      <c r="Y241" s="10">
        <v>199</v>
      </c>
      <c r="Z24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41" s="10">
        <v>130</v>
      </c>
      <c r="AB2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41" s="10">
        <v>3</v>
      </c>
      <c r="AD241" s="10">
        <v>8</v>
      </c>
      <c r="AE241" s="10">
        <f t="shared" si="10"/>
        <v>42</v>
      </c>
      <c r="AF241" s="10">
        <f t="shared" si="11"/>
        <v>5</v>
      </c>
      <c r="AG241" s="15">
        <f>Tableau2[[#This Row],[Teams]]/Tableau2[[#This Row],[Fields]]</f>
        <v>8.4</v>
      </c>
      <c r="AH241" s="13"/>
      <c r="AI241" s="13"/>
    </row>
    <row r="242" spans="1:35" hidden="1">
      <c r="A242" s="9">
        <v>42846</v>
      </c>
      <c r="B242" s="10" t="s">
        <v>48</v>
      </c>
      <c r="C242" s="11">
        <v>4</v>
      </c>
      <c r="D242" s="10" t="s">
        <v>32</v>
      </c>
      <c r="E242" s="10"/>
      <c r="F242" s="10">
        <v>5</v>
      </c>
      <c r="G242" s="10"/>
      <c r="H242" s="10"/>
      <c r="I242" s="10"/>
      <c r="J242" s="10"/>
      <c r="K242" s="10">
        <v>6</v>
      </c>
      <c r="L242" s="10"/>
      <c r="M242" s="10"/>
      <c r="N242" s="10">
        <v>7</v>
      </c>
      <c r="O242" s="10"/>
      <c r="P242" s="10"/>
      <c r="Q242" s="10">
        <v>5</v>
      </c>
      <c r="R242" s="10"/>
      <c r="S242" s="10"/>
      <c r="T242" s="10">
        <v>7</v>
      </c>
      <c r="U242" s="10"/>
      <c r="V242" s="9" t="str">
        <f t="shared" si="9"/>
        <v>Fantasy42846</v>
      </c>
      <c r="W242" s="11" t="s">
        <v>33</v>
      </c>
      <c r="X242" s="11" t="s">
        <v>34</v>
      </c>
      <c r="Y242" s="10">
        <v>165</v>
      </c>
      <c r="Z24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2" s="10">
        <v>100</v>
      </c>
      <c r="AB24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42" s="10">
        <v>1</v>
      </c>
      <c r="AD242" s="10">
        <v>8</v>
      </c>
      <c r="AE242" s="10">
        <f t="shared" si="10"/>
        <v>30</v>
      </c>
      <c r="AF242" s="10">
        <f t="shared" si="11"/>
        <v>5</v>
      </c>
      <c r="AG242" s="15">
        <f>Tableau2[[#This Row],[Teams]]/Tableau2[[#This Row],[Fields]]</f>
        <v>6</v>
      </c>
      <c r="AH242" s="13"/>
      <c r="AI242" s="13"/>
    </row>
    <row r="243" spans="1:35" hidden="1">
      <c r="A243" s="9">
        <v>42847</v>
      </c>
      <c r="B243" s="10" t="s">
        <v>49</v>
      </c>
      <c r="C243" s="11">
        <v>4</v>
      </c>
      <c r="D243" s="10" t="s">
        <v>32</v>
      </c>
      <c r="E243" s="10"/>
      <c r="F243" s="10"/>
      <c r="G243" s="10">
        <v>15</v>
      </c>
      <c r="H243" s="10"/>
      <c r="I243" s="10"/>
      <c r="J243" s="10"/>
      <c r="K243" s="10"/>
      <c r="L243" s="10">
        <v>8</v>
      </c>
      <c r="M243" s="10"/>
      <c r="N243" s="10"/>
      <c r="O243" s="10">
        <v>9</v>
      </c>
      <c r="P243" s="10"/>
      <c r="Q243" s="10">
        <v>7</v>
      </c>
      <c r="R243" s="10"/>
      <c r="S243" s="10"/>
      <c r="T243" s="10">
        <v>14</v>
      </c>
      <c r="U243" s="10"/>
      <c r="V243" s="9" t="str">
        <f t="shared" si="9"/>
        <v>Fantasy42847</v>
      </c>
      <c r="W243" s="11" t="s">
        <v>33</v>
      </c>
      <c r="X243" s="11" t="s">
        <v>39</v>
      </c>
      <c r="Y243" s="10">
        <v>152</v>
      </c>
      <c r="Z24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3" s="10">
        <v>82</v>
      </c>
      <c r="AB24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43" s="10">
        <v>1</v>
      </c>
      <c r="AD243" s="10">
        <v>8</v>
      </c>
      <c r="AE243" s="10">
        <f t="shared" si="10"/>
        <v>53</v>
      </c>
      <c r="AF243" s="10">
        <f t="shared" si="11"/>
        <v>5</v>
      </c>
      <c r="AG243" s="15">
        <f>Tableau2[[#This Row],[Teams]]/Tableau2[[#This Row],[Fields]]</f>
        <v>10.6</v>
      </c>
      <c r="AH243" s="13"/>
      <c r="AI243" s="13"/>
    </row>
    <row r="244" spans="1:35" hidden="1">
      <c r="A244" s="9">
        <v>42848</v>
      </c>
      <c r="B244" s="10" t="s">
        <v>50</v>
      </c>
      <c r="C244" s="11">
        <v>4</v>
      </c>
      <c r="D244" s="10" t="s">
        <v>124</v>
      </c>
      <c r="E244" s="10"/>
      <c r="F244" s="10"/>
      <c r="G244" s="10">
        <v>8</v>
      </c>
      <c r="H244" s="10"/>
      <c r="I244" s="10"/>
      <c r="J244" s="10"/>
      <c r="K244" s="10">
        <v>11</v>
      </c>
      <c r="L244" s="10"/>
      <c r="M244" s="10"/>
      <c r="N244" s="10"/>
      <c r="O244" s="10">
        <v>15</v>
      </c>
      <c r="P244" s="10"/>
      <c r="Q244" s="10">
        <v>16</v>
      </c>
      <c r="R244" s="10"/>
      <c r="S244" s="10">
        <v>16</v>
      </c>
      <c r="T244" s="10"/>
      <c r="U244" s="10"/>
      <c r="V244" s="9" t="str">
        <f t="shared" si="9"/>
        <v>LBL42848</v>
      </c>
      <c r="W244" s="11" t="s">
        <v>33</v>
      </c>
      <c r="X244" s="11" t="s">
        <v>34</v>
      </c>
      <c r="Y244" s="10">
        <v>258</v>
      </c>
      <c r="Z24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44" s="10">
        <v>160</v>
      </c>
      <c r="AB24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44" s="10">
        <v>6</v>
      </c>
      <c r="AD244" s="10">
        <v>9</v>
      </c>
      <c r="AE244" s="10">
        <f t="shared" si="10"/>
        <v>66</v>
      </c>
      <c r="AF244" s="10">
        <f t="shared" si="11"/>
        <v>5</v>
      </c>
      <c r="AG244" s="15">
        <f>Tableau2[[#This Row],[Teams]]/Tableau2[[#This Row],[Fields]]</f>
        <v>13.2</v>
      </c>
      <c r="AH244" s="13"/>
      <c r="AI244" s="13"/>
    </row>
    <row r="245" spans="1:35" hidden="1">
      <c r="A245" s="9">
        <v>42849</v>
      </c>
      <c r="B245" s="10" t="s">
        <v>36</v>
      </c>
      <c r="C245" s="11">
        <v>4</v>
      </c>
      <c r="D245" s="10" t="s">
        <v>32</v>
      </c>
      <c r="E245" s="10"/>
      <c r="F245" s="10"/>
      <c r="G245" s="10">
        <v>12</v>
      </c>
      <c r="H245" s="10"/>
      <c r="I245" s="10"/>
      <c r="J245" s="10"/>
      <c r="K245" s="10"/>
      <c r="L245" s="10">
        <v>10</v>
      </c>
      <c r="M245" s="10"/>
      <c r="N245" s="10"/>
      <c r="O245" s="10">
        <v>12</v>
      </c>
      <c r="P245" s="10"/>
      <c r="Q245" s="10"/>
      <c r="R245" s="10">
        <v>16</v>
      </c>
      <c r="S245" s="10"/>
      <c r="T245" s="10">
        <v>20</v>
      </c>
      <c r="U245" s="10"/>
      <c r="V245" s="9" t="str">
        <f t="shared" si="9"/>
        <v>Fantasy42849</v>
      </c>
      <c r="W245" s="11" t="s">
        <v>33</v>
      </c>
      <c r="X245" s="11" t="s">
        <v>39</v>
      </c>
      <c r="Y245" s="10">
        <v>173</v>
      </c>
      <c r="Z24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5" s="10">
        <v>91</v>
      </c>
      <c r="AB2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45" s="10">
        <v>1</v>
      </c>
      <c r="AD245" s="10">
        <v>8</v>
      </c>
      <c r="AE245" s="10">
        <f t="shared" si="10"/>
        <v>70</v>
      </c>
      <c r="AF245" s="10">
        <f t="shared" si="11"/>
        <v>5</v>
      </c>
      <c r="AG245" s="15">
        <f>Tableau2[[#This Row],[Teams]]/Tableau2[[#This Row],[Fields]]</f>
        <v>14</v>
      </c>
      <c r="AH245" s="13"/>
      <c r="AI245" s="13"/>
    </row>
    <row r="246" spans="1:35" hidden="1">
      <c r="A246" s="9">
        <v>42850</v>
      </c>
      <c r="B246" s="10" t="s">
        <v>42</v>
      </c>
      <c r="C246" s="11">
        <v>4</v>
      </c>
      <c r="D246" s="10" t="s">
        <v>125</v>
      </c>
      <c r="E246" s="10"/>
      <c r="F246" s="10">
        <v>10</v>
      </c>
      <c r="G246" s="10"/>
      <c r="H246" s="10"/>
      <c r="I246" s="10"/>
      <c r="J246" s="10"/>
      <c r="K246" s="10">
        <v>9</v>
      </c>
      <c r="L246" s="10"/>
      <c r="M246" s="10"/>
      <c r="N246" s="10">
        <v>10</v>
      </c>
      <c r="O246" s="10"/>
      <c r="P246" s="10"/>
      <c r="Q246" s="10">
        <v>14</v>
      </c>
      <c r="R246" s="10"/>
      <c r="S246" s="10"/>
      <c r="T246" s="10">
        <v>16</v>
      </c>
      <c r="U246" s="10"/>
      <c r="V246" s="9" t="str">
        <f t="shared" si="9"/>
        <v>Romandie42850</v>
      </c>
      <c r="W246" s="11" t="s">
        <v>38</v>
      </c>
      <c r="X246" s="11" t="s">
        <v>45</v>
      </c>
      <c r="Y246" s="10">
        <v>5</v>
      </c>
      <c r="Z24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46" s="10">
        <v>4</v>
      </c>
      <c r="AB24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46" s="10">
        <v>4</v>
      </c>
      <c r="AD246" s="10">
        <v>9</v>
      </c>
      <c r="AE246" s="10">
        <f t="shared" si="10"/>
        <v>59</v>
      </c>
      <c r="AF246" s="10">
        <f t="shared" si="11"/>
        <v>5</v>
      </c>
      <c r="AG246" s="15">
        <f>Tableau2[[#This Row],[Teams]]/Tableau2[[#This Row],[Fields]]</f>
        <v>11.8</v>
      </c>
      <c r="AH246" s="13"/>
      <c r="AI246" s="13"/>
    </row>
    <row r="247" spans="1:35" hidden="1">
      <c r="A247" s="9">
        <v>42850</v>
      </c>
      <c r="B247" s="10" t="s">
        <v>42</v>
      </c>
      <c r="C247" s="11">
        <v>4</v>
      </c>
      <c r="D247" s="10" t="s">
        <v>32</v>
      </c>
      <c r="E247" s="10"/>
      <c r="F247" s="10"/>
      <c r="G247" s="10">
        <v>9</v>
      </c>
      <c r="H247" s="10"/>
      <c r="I247" s="10"/>
      <c r="J247" s="10"/>
      <c r="K247" s="10"/>
      <c r="L247" s="10">
        <v>4</v>
      </c>
      <c r="M247" s="10"/>
      <c r="N247" s="10"/>
      <c r="O247" s="10">
        <v>11</v>
      </c>
      <c r="P247" s="10"/>
      <c r="Q247" s="10"/>
      <c r="R247" s="10">
        <v>13</v>
      </c>
      <c r="S247" s="10"/>
      <c r="T247" s="10"/>
      <c r="U247" s="10">
        <v>2</v>
      </c>
      <c r="V247" s="9" t="str">
        <f t="shared" si="9"/>
        <v>Fantasy42850</v>
      </c>
      <c r="W247" s="11" t="s">
        <v>33</v>
      </c>
      <c r="X247" s="11" t="s">
        <v>34</v>
      </c>
      <c r="Y247" s="10">
        <v>154</v>
      </c>
      <c r="Z24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7" s="10">
        <v>86</v>
      </c>
      <c r="AB24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47" s="10">
        <v>1</v>
      </c>
      <c r="AD247" s="10">
        <v>8</v>
      </c>
      <c r="AE247" s="10">
        <f t="shared" si="10"/>
        <v>39</v>
      </c>
      <c r="AF247" s="10">
        <f t="shared" si="11"/>
        <v>5</v>
      </c>
      <c r="AG247" s="15">
        <f>Tableau2[[#This Row],[Teams]]/Tableau2[[#This Row],[Fields]]</f>
        <v>7.8</v>
      </c>
      <c r="AH247" s="13"/>
      <c r="AI247" s="13"/>
    </row>
    <row r="248" spans="1:35" hidden="1">
      <c r="A248" s="9">
        <v>42851</v>
      </c>
      <c r="B248" s="10" t="s">
        <v>44</v>
      </c>
      <c r="C248" s="11">
        <v>4</v>
      </c>
      <c r="D248" s="10" t="s">
        <v>125</v>
      </c>
      <c r="E248" s="10"/>
      <c r="F248" s="10">
        <v>10</v>
      </c>
      <c r="G248" s="10"/>
      <c r="H248" s="10"/>
      <c r="I248" s="10"/>
      <c r="J248" s="10"/>
      <c r="K248" s="10">
        <v>9</v>
      </c>
      <c r="L248" s="10"/>
      <c r="M248" s="10"/>
      <c r="N248" s="10">
        <v>10</v>
      </c>
      <c r="O248" s="10"/>
      <c r="P248" s="10"/>
      <c r="Q248" s="10">
        <v>14</v>
      </c>
      <c r="R248" s="10"/>
      <c r="S248" s="10"/>
      <c r="T248" s="10">
        <v>16</v>
      </c>
      <c r="U248" s="10"/>
      <c r="V248" s="9" t="str">
        <f t="shared" si="9"/>
        <v>Romandie42851</v>
      </c>
      <c r="W248" s="11" t="s">
        <v>38</v>
      </c>
      <c r="X248" s="11" t="s">
        <v>47</v>
      </c>
      <c r="Y248" s="10">
        <v>171</v>
      </c>
      <c r="Z24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8" s="10">
        <v>99</v>
      </c>
      <c r="AB2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48" s="10">
        <v>4</v>
      </c>
      <c r="AD248" s="10">
        <v>9</v>
      </c>
      <c r="AE248" s="10">
        <f t="shared" si="10"/>
        <v>59</v>
      </c>
      <c r="AF248" s="10">
        <f t="shared" si="11"/>
        <v>5</v>
      </c>
      <c r="AG248" s="15">
        <f>Tableau2[[#This Row],[Teams]]/Tableau2[[#This Row],[Fields]]</f>
        <v>11.8</v>
      </c>
      <c r="AH248" s="13"/>
      <c r="AI248" s="13"/>
    </row>
    <row r="249" spans="1:35" hidden="1">
      <c r="A249" s="9">
        <v>42851</v>
      </c>
      <c r="B249" s="10" t="s">
        <v>44</v>
      </c>
      <c r="C249" s="11">
        <v>4</v>
      </c>
      <c r="D249" s="10" t="s">
        <v>32</v>
      </c>
      <c r="E249" s="10"/>
      <c r="F249" s="10"/>
      <c r="G249" s="10">
        <v>10</v>
      </c>
      <c r="H249" s="10"/>
      <c r="I249" s="10"/>
      <c r="J249" s="10"/>
      <c r="K249" s="10"/>
      <c r="L249" s="10">
        <v>12</v>
      </c>
      <c r="M249" s="10"/>
      <c r="N249" s="10"/>
      <c r="O249" s="10">
        <v>9</v>
      </c>
      <c r="P249" s="10"/>
      <c r="Q249" s="10">
        <v>9</v>
      </c>
      <c r="R249" s="10"/>
      <c r="S249" s="10">
        <v>8</v>
      </c>
      <c r="T249" s="10"/>
      <c r="U249" s="10"/>
      <c r="V249" s="9" t="str">
        <f t="shared" si="9"/>
        <v>Fantasy42851</v>
      </c>
      <c r="W249" s="11" t="s">
        <v>33</v>
      </c>
      <c r="X249" s="11" t="s">
        <v>39</v>
      </c>
      <c r="Y249" s="10">
        <v>159</v>
      </c>
      <c r="Z24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49" s="10">
        <v>84</v>
      </c>
      <c r="AB24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49" s="10">
        <v>1</v>
      </c>
      <c r="AD249" s="10">
        <v>8</v>
      </c>
      <c r="AE249" s="10">
        <f t="shared" si="10"/>
        <v>48</v>
      </c>
      <c r="AF249" s="10">
        <f t="shared" si="11"/>
        <v>5</v>
      </c>
      <c r="AG249" s="15">
        <f>Tableau2[[#This Row],[Teams]]/Tableau2[[#This Row],[Fields]]</f>
        <v>9.6</v>
      </c>
      <c r="AH249" s="13"/>
      <c r="AI249" s="13"/>
    </row>
    <row r="250" spans="1:35" hidden="1">
      <c r="A250" s="9">
        <v>42852</v>
      </c>
      <c r="B250" s="10" t="s">
        <v>46</v>
      </c>
      <c r="C250" s="11">
        <v>4</v>
      </c>
      <c r="D250" s="10" t="s">
        <v>125</v>
      </c>
      <c r="E250" s="10"/>
      <c r="F250" s="10">
        <v>10</v>
      </c>
      <c r="G250" s="10"/>
      <c r="H250" s="10"/>
      <c r="I250" s="10"/>
      <c r="J250" s="10"/>
      <c r="K250" s="10">
        <v>9</v>
      </c>
      <c r="L250" s="10"/>
      <c r="M250" s="10"/>
      <c r="N250" s="10">
        <v>10</v>
      </c>
      <c r="O250" s="10"/>
      <c r="P250" s="10"/>
      <c r="Q250" s="10">
        <v>14</v>
      </c>
      <c r="R250" s="10"/>
      <c r="S250" s="10"/>
      <c r="T250" s="10">
        <v>16</v>
      </c>
      <c r="U250" s="10"/>
      <c r="V250" s="9" t="str">
        <f t="shared" si="9"/>
        <v>Romandie42852</v>
      </c>
      <c r="W250" s="11" t="s">
        <v>38</v>
      </c>
      <c r="X250" s="11" t="s">
        <v>47</v>
      </c>
      <c r="Y250" s="10">
        <v>160</v>
      </c>
      <c r="Z25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50" s="10">
        <v>87</v>
      </c>
      <c r="AB2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50" s="10">
        <v>4</v>
      </c>
      <c r="AD250" s="10">
        <v>9</v>
      </c>
      <c r="AE250" s="10">
        <f t="shared" si="10"/>
        <v>59</v>
      </c>
      <c r="AF250" s="10">
        <f t="shared" si="11"/>
        <v>5</v>
      </c>
      <c r="AG250" s="15">
        <f>Tableau2[[#This Row],[Teams]]/Tableau2[[#This Row],[Fields]]</f>
        <v>11.8</v>
      </c>
      <c r="AH250" s="13"/>
      <c r="AI250" s="13"/>
    </row>
    <row r="251" spans="1:35" hidden="1">
      <c r="A251" s="9">
        <v>42852</v>
      </c>
      <c r="B251" s="10" t="s">
        <v>46</v>
      </c>
      <c r="C251" s="11">
        <v>4</v>
      </c>
      <c r="D251" s="10" t="s">
        <v>32</v>
      </c>
      <c r="E251" s="10"/>
      <c r="F251" s="10"/>
      <c r="G251" s="10">
        <v>7</v>
      </c>
      <c r="H251" s="10"/>
      <c r="I251" s="10"/>
      <c r="J251" s="10"/>
      <c r="K251" s="10"/>
      <c r="L251" s="10">
        <v>10</v>
      </c>
      <c r="M251" s="10"/>
      <c r="N251" s="10"/>
      <c r="O251" s="10"/>
      <c r="P251" s="10">
        <v>10</v>
      </c>
      <c r="Q251" s="10"/>
      <c r="R251" s="10"/>
      <c r="S251" s="10">
        <v>3</v>
      </c>
      <c r="T251" s="10"/>
      <c r="U251" s="10">
        <v>5</v>
      </c>
      <c r="V251" s="9" t="str">
        <f t="shared" si="9"/>
        <v>Fantasy42852</v>
      </c>
      <c r="W251" s="11" t="s">
        <v>33</v>
      </c>
      <c r="X251" s="11" t="s">
        <v>47</v>
      </c>
      <c r="Y251" s="10">
        <v>148</v>
      </c>
      <c r="Z25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51" s="10">
        <v>86</v>
      </c>
      <c r="AB25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51" s="10">
        <v>1</v>
      </c>
      <c r="AD251" s="10">
        <v>8</v>
      </c>
      <c r="AE251" s="10">
        <f t="shared" si="10"/>
        <v>35</v>
      </c>
      <c r="AF251" s="10">
        <f t="shared" si="11"/>
        <v>5</v>
      </c>
      <c r="AG251" s="15">
        <f>Tableau2[[#This Row],[Teams]]/Tableau2[[#This Row],[Fields]]</f>
        <v>7</v>
      </c>
      <c r="AH251" s="13"/>
      <c r="AI251" s="13"/>
    </row>
    <row r="252" spans="1:35" hidden="1">
      <c r="A252" s="9">
        <v>42853</v>
      </c>
      <c r="B252" s="10" t="s">
        <v>48</v>
      </c>
      <c r="C252" s="11">
        <v>4</v>
      </c>
      <c r="D252" s="10" t="s">
        <v>125</v>
      </c>
      <c r="E252" s="10"/>
      <c r="F252" s="10">
        <v>10</v>
      </c>
      <c r="G252" s="10"/>
      <c r="H252" s="10"/>
      <c r="I252" s="10"/>
      <c r="J252" s="10"/>
      <c r="K252" s="10">
        <v>9</v>
      </c>
      <c r="L252" s="10"/>
      <c r="M252" s="10"/>
      <c r="N252" s="10">
        <v>10</v>
      </c>
      <c r="O252" s="10"/>
      <c r="P252" s="10"/>
      <c r="Q252" s="10">
        <v>14</v>
      </c>
      <c r="R252" s="10"/>
      <c r="S252" s="10"/>
      <c r="T252" s="10">
        <v>16</v>
      </c>
      <c r="U252" s="10"/>
      <c r="V252" s="9" t="str">
        <f t="shared" si="9"/>
        <v>Romandie42853</v>
      </c>
      <c r="W252" s="11" t="s">
        <v>38</v>
      </c>
      <c r="X252" s="11" t="s">
        <v>34</v>
      </c>
      <c r="Y252" s="10">
        <v>187</v>
      </c>
      <c r="Z25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52" s="10">
        <v>99</v>
      </c>
      <c r="AB2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52" s="10">
        <v>4</v>
      </c>
      <c r="AD252" s="10">
        <v>9</v>
      </c>
      <c r="AE252" s="10">
        <f t="shared" si="10"/>
        <v>59</v>
      </c>
      <c r="AF252" s="10">
        <f t="shared" si="11"/>
        <v>5</v>
      </c>
      <c r="AG252" s="15">
        <f>Tableau2[[#This Row],[Teams]]/Tableau2[[#This Row],[Fields]]</f>
        <v>11.8</v>
      </c>
      <c r="AH252" s="13"/>
      <c r="AI252" s="13"/>
    </row>
    <row r="253" spans="1:35" hidden="1">
      <c r="A253" s="9">
        <v>42853</v>
      </c>
      <c r="B253" s="10" t="s">
        <v>48</v>
      </c>
      <c r="C253" s="11">
        <v>4</v>
      </c>
      <c r="D253" s="10" t="s">
        <v>32</v>
      </c>
      <c r="E253" s="10"/>
      <c r="F253" s="10"/>
      <c r="G253" s="10">
        <v>9</v>
      </c>
      <c r="H253" s="10"/>
      <c r="I253" s="10"/>
      <c r="J253" s="10"/>
      <c r="K253" s="10"/>
      <c r="L253" s="10">
        <v>8</v>
      </c>
      <c r="M253" s="10"/>
      <c r="N253" s="10"/>
      <c r="O253" s="10">
        <v>11</v>
      </c>
      <c r="P253" s="10"/>
      <c r="Q253" s="10"/>
      <c r="R253" s="10"/>
      <c r="S253" s="10">
        <v>5</v>
      </c>
      <c r="T253" s="10"/>
      <c r="U253" s="10">
        <v>10</v>
      </c>
      <c r="V253" s="9" t="str">
        <f t="shared" si="9"/>
        <v>Fantasy42853</v>
      </c>
      <c r="W253" s="11" t="s">
        <v>33</v>
      </c>
      <c r="X253" s="11" t="s">
        <v>39</v>
      </c>
      <c r="Y253" s="10">
        <v>156</v>
      </c>
      <c r="Z25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53" s="10">
        <v>86</v>
      </c>
      <c r="AB25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53" s="10">
        <v>1</v>
      </c>
      <c r="AD253" s="10">
        <v>8</v>
      </c>
      <c r="AE253" s="10">
        <f t="shared" si="10"/>
        <v>43</v>
      </c>
      <c r="AF253" s="10">
        <f t="shared" si="11"/>
        <v>5</v>
      </c>
      <c r="AG253" s="15">
        <f>Tableau2[[#This Row],[Teams]]/Tableau2[[#This Row],[Fields]]</f>
        <v>8.6</v>
      </c>
      <c r="AH253" s="13"/>
      <c r="AI253" s="13"/>
    </row>
    <row r="254" spans="1:35" hidden="1">
      <c r="A254" s="9">
        <v>42854</v>
      </c>
      <c r="B254" s="10" t="s">
        <v>49</v>
      </c>
      <c r="C254" s="11">
        <v>4</v>
      </c>
      <c r="D254" s="10" t="s">
        <v>125</v>
      </c>
      <c r="E254" s="10"/>
      <c r="F254" s="10">
        <v>10</v>
      </c>
      <c r="G254" s="10"/>
      <c r="H254" s="10"/>
      <c r="I254" s="10"/>
      <c r="J254" s="10"/>
      <c r="K254" s="10">
        <v>9</v>
      </c>
      <c r="L254" s="10"/>
      <c r="M254" s="10"/>
      <c r="N254" s="10">
        <v>10</v>
      </c>
      <c r="O254" s="10"/>
      <c r="P254" s="10"/>
      <c r="Q254" s="10">
        <v>14</v>
      </c>
      <c r="R254" s="10"/>
      <c r="S254" s="10"/>
      <c r="T254" s="10">
        <v>16</v>
      </c>
      <c r="U254" s="10"/>
      <c r="V254" s="9" t="str">
        <f t="shared" si="9"/>
        <v>Romandie42854</v>
      </c>
      <c r="W254" s="11" t="s">
        <v>38</v>
      </c>
      <c r="X254" s="11" t="s">
        <v>47</v>
      </c>
      <c r="Y254" s="10">
        <v>163</v>
      </c>
      <c r="Z25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54" s="10">
        <v>93</v>
      </c>
      <c r="AB2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54" s="10">
        <v>4</v>
      </c>
      <c r="AD254" s="10">
        <v>9</v>
      </c>
      <c r="AE254" s="10">
        <f t="shared" si="10"/>
        <v>59</v>
      </c>
      <c r="AF254" s="10">
        <f t="shared" si="11"/>
        <v>5</v>
      </c>
      <c r="AG254" s="15">
        <f>Tableau2[[#This Row],[Teams]]/Tableau2[[#This Row],[Fields]]</f>
        <v>11.8</v>
      </c>
      <c r="AH254" s="13"/>
      <c r="AI254" s="13"/>
    </row>
    <row r="255" spans="1:35" hidden="1">
      <c r="A255" s="9">
        <v>42854</v>
      </c>
      <c r="B255" s="10" t="s">
        <v>49</v>
      </c>
      <c r="C255" s="11">
        <v>4</v>
      </c>
      <c r="D255" s="10" t="s">
        <v>32</v>
      </c>
      <c r="E255" s="10"/>
      <c r="F255" s="10"/>
      <c r="G255" s="10"/>
      <c r="H255" s="10">
        <v>11</v>
      </c>
      <c r="I255" s="10"/>
      <c r="J255" s="10"/>
      <c r="K255" s="10"/>
      <c r="L255" s="10"/>
      <c r="M255" s="10">
        <v>8</v>
      </c>
      <c r="N255" s="10"/>
      <c r="O255" s="10"/>
      <c r="P255" s="10">
        <v>6</v>
      </c>
      <c r="Q255" s="10"/>
      <c r="R255" s="10">
        <v>3</v>
      </c>
      <c r="S255" s="10"/>
      <c r="T255" s="10"/>
      <c r="U255" s="10">
        <v>1</v>
      </c>
      <c r="V255" s="9" t="str">
        <f t="shared" si="9"/>
        <v>Fantasy42854</v>
      </c>
      <c r="W255" s="11" t="s">
        <v>33</v>
      </c>
      <c r="X255" s="11" t="s">
        <v>34</v>
      </c>
      <c r="Y255" s="10">
        <v>168</v>
      </c>
      <c r="Z25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55" s="10">
        <v>97</v>
      </c>
      <c r="AB25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55" s="10">
        <v>1</v>
      </c>
      <c r="AD255" s="10">
        <v>8</v>
      </c>
      <c r="AE255" s="10">
        <f t="shared" si="10"/>
        <v>29</v>
      </c>
      <c r="AF255" s="10">
        <f t="shared" si="11"/>
        <v>5</v>
      </c>
      <c r="AG255" s="15">
        <f>Tableau2[[#This Row],[Teams]]/Tableau2[[#This Row],[Fields]]</f>
        <v>5.8</v>
      </c>
      <c r="AH255" s="13"/>
      <c r="AI255" s="13"/>
    </row>
    <row r="256" spans="1:35" hidden="1">
      <c r="A256" s="9">
        <v>42855</v>
      </c>
      <c r="B256" s="10" t="s">
        <v>50</v>
      </c>
      <c r="C256" s="11">
        <v>4</v>
      </c>
      <c r="D256" s="10" t="s">
        <v>125</v>
      </c>
      <c r="E256" s="10"/>
      <c r="F256" s="10">
        <v>10</v>
      </c>
      <c r="G256" s="10"/>
      <c r="H256" s="10"/>
      <c r="I256" s="10"/>
      <c r="J256" s="10"/>
      <c r="K256" s="10">
        <v>9</v>
      </c>
      <c r="L256" s="10"/>
      <c r="M256" s="10"/>
      <c r="N256" s="10">
        <v>10</v>
      </c>
      <c r="O256" s="10"/>
      <c r="P256" s="10"/>
      <c r="Q256" s="10">
        <v>14</v>
      </c>
      <c r="R256" s="10"/>
      <c r="S256" s="10"/>
      <c r="T256" s="10">
        <v>16</v>
      </c>
      <c r="U256" s="10"/>
      <c r="V256" s="9" t="str">
        <f t="shared" si="9"/>
        <v>Romandie42855</v>
      </c>
      <c r="W256" s="11" t="s">
        <v>38</v>
      </c>
      <c r="X256" s="11" t="s">
        <v>45</v>
      </c>
      <c r="Y256" s="10">
        <v>18</v>
      </c>
      <c r="Z25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56" s="10">
        <v>17</v>
      </c>
      <c r="AB2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56" s="10">
        <v>4</v>
      </c>
      <c r="AD256" s="10">
        <v>9</v>
      </c>
      <c r="AE256" s="10">
        <f t="shared" si="10"/>
        <v>59</v>
      </c>
      <c r="AF256" s="10">
        <f t="shared" si="11"/>
        <v>5</v>
      </c>
      <c r="AG256" s="15">
        <f>Tableau2[[#This Row],[Teams]]/Tableau2[[#This Row],[Fields]]</f>
        <v>11.8</v>
      </c>
      <c r="AH256" s="13"/>
      <c r="AI256" s="13"/>
    </row>
    <row r="257" spans="1:35" hidden="1">
      <c r="A257" s="9">
        <v>42855</v>
      </c>
      <c r="B257" s="10" t="s">
        <v>50</v>
      </c>
      <c r="C257" s="11">
        <v>4</v>
      </c>
      <c r="D257" s="10" t="s">
        <v>32</v>
      </c>
      <c r="E257" s="10"/>
      <c r="F257" s="10"/>
      <c r="G257" s="10">
        <v>3</v>
      </c>
      <c r="H257" s="10"/>
      <c r="I257" s="10"/>
      <c r="J257" s="10"/>
      <c r="K257" s="10"/>
      <c r="L257" s="10">
        <v>3</v>
      </c>
      <c r="M257" s="10"/>
      <c r="N257" s="10"/>
      <c r="O257" s="10">
        <v>7</v>
      </c>
      <c r="P257" s="10"/>
      <c r="Q257" s="10"/>
      <c r="R257" s="10">
        <v>6</v>
      </c>
      <c r="S257" s="10"/>
      <c r="T257" s="10"/>
      <c r="U257" s="10">
        <v>4</v>
      </c>
      <c r="V257" s="9" t="str">
        <f t="shared" si="9"/>
        <v>Fantasy42855</v>
      </c>
      <c r="W257" s="11" t="s">
        <v>33</v>
      </c>
      <c r="X257" s="11" t="s">
        <v>34</v>
      </c>
      <c r="Y257" s="10">
        <v>184</v>
      </c>
      <c r="Z25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57" s="10">
        <v>104</v>
      </c>
      <c r="AB25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57" s="10">
        <v>1</v>
      </c>
      <c r="AD257" s="10">
        <v>8</v>
      </c>
      <c r="AE257" s="10">
        <f t="shared" si="10"/>
        <v>23</v>
      </c>
      <c r="AF257" s="10">
        <f t="shared" si="11"/>
        <v>5</v>
      </c>
      <c r="AG257" s="15">
        <f>Tableau2[[#This Row],[Teams]]/Tableau2[[#This Row],[Fields]]</f>
        <v>4.5999999999999996</v>
      </c>
      <c r="AH257" s="13"/>
      <c r="AI257" s="13"/>
    </row>
    <row r="258" spans="1:35" hidden="1">
      <c r="A258" s="9">
        <v>42856</v>
      </c>
      <c r="B258" s="10" t="s">
        <v>36</v>
      </c>
      <c r="C258" s="11">
        <v>5</v>
      </c>
      <c r="D258" s="10" t="s">
        <v>126</v>
      </c>
      <c r="E258" s="10"/>
      <c r="F258" s="10"/>
      <c r="G258" s="10">
        <v>9</v>
      </c>
      <c r="H258" s="10"/>
      <c r="I258" s="10"/>
      <c r="J258" s="10"/>
      <c r="K258" s="10"/>
      <c r="L258" s="10">
        <v>20</v>
      </c>
      <c r="M258" s="10"/>
      <c r="N258" s="10"/>
      <c r="O258" s="10">
        <v>13</v>
      </c>
      <c r="P258" s="10"/>
      <c r="Q258" s="10"/>
      <c r="R258" s="10">
        <v>17</v>
      </c>
      <c r="S258" s="10"/>
      <c r="T258" s="10">
        <v>11</v>
      </c>
      <c r="U258" s="10"/>
      <c r="V258" s="9" t="str">
        <f t="shared" ref="V258:V321" si="12">D258&amp;A258</f>
        <v>Frankfurt42856</v>
      </c>
      <c r="W258" s="11" t="s">
        <v>33</v>
      </c>
      <c r="X258" s="11" t="s">
        <v>34</v>
      </c>
      <c r="Y258" s="10">
        <v>216</v>
      </c>
      <c r="Z25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58" s="10">
        <v>127</v>
      </c>
      <c r="AB2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258" s="10">
        <v>4</v>
      </c>
      <c r="AD258" s="10">
        <v>9</v>
      </c>
      <c r="AE258" s="10">
        <f t="shared" ref="AE258:AE321" si="13">SUM(E258:U258)</f>
        <v>70</v>
      </c>
      <c r="AF258" s="10">
        <f t="shared" ref="AF258:AF321" si="14">COUNT(E258:U258)</f>
        <v>5</v>
      </c>
      <c r="AG258" s="15">
        <f>Tableau2[[#This Row],[Teams]]/Tableau2[[#This Row],[Fields]]</f>
        <v>14</v>
      </c>
      <c r="AH258" s="13"/>
      <c r="AI258" s="13"/>
    </row>
    <row r="259" spans="1:35" hidden="1">
      <c r="A259" s="9">
        <v>42857</v>
      </c>
      <c r="B259" s="10" t="s">
        <v>42</v>
      </c>
      <c r="C259" s="11">
        <v>5</v>
      </c>
      <c r="D259" s="10" t="s">
        <v>32</v>
      </c>
      <c r="E259" s="10"/>
      <c r="F259" s="10"/>
      <c r="G259" s="10"/>
      <c r="H259" s="10">
        <v>13</v>
      </c>
      <c r="I259" s="10"/>
      <c r="J259" s="10"/>
      <c r="K259" s="10"/>
      <c r="L259" s="10"/>
      <c r="M259" s="10">
        <v>13</v>
      </c>
      <c r="N259" s="10"/>
      <c r="O259" s="10"/>
      <c r="P259" s="10">
        <v>20</v>
      </c>
      <c r="Q259" s="10"/>
      <c r="R259" s="10">
        <v>19</v>
      </c>
      <c r="S259" s="10"/>
      <c r="T259" s="10"/>
      <c r="U259" s="10">
        <v>9</v>
      </c>
      <c r="V259" s="9" t="str">
        <f t="shared" si="12"/>
        <v>Fantasy42857</v>
      </c>
      <c r="W259" s="11" t="s">
        <v>33</v>
      </c>
      <c r="X259" s="11" t="s">
        <v>39</v>
      </c>
      <c r="Y259" s="10">
        <v>171</v>
      </c>
      <c r="Z25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59" s="10">
        <v>88</v>
      </c>
      <c r="AB25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59" s="10">
        <v>1</v>
      </c>
      <c r="AD259" s="10">
        <v>7</v>
      </c>
      <c r="AE259" s="10">
        <f t="shared" si="13"/>
        <v>74</v>
      </c>
      <c r="AF259" s="10">
        <f t="shared" si="14"/>
        <v>5</v>
      </c>
      <c r="AG259" s="15">
        <f>Tableau2[[#This Row],[Teams]]/Tableau2[[#This Row],[Fields]]</f>
        <v>14.8</v>
      </c>
      <c r="AH259" s="13"/>
      <c r="AI259" s="13"/>
    </row>
    <row r="260" spans="1:35" hidden="1">
      <c r="A260" s="9">
        <v>42858</v>
      </c>
      <c r="B260" s="10" t="s">
        <v>44</v>
      </c>
      <c r="C260" s="11">
        <v>5</v>
      </c>
      <c r="D260" s="10" t="s">
        <v>32</v>
      </c>
      <c r="E260" s="10"/>
      <c r="F260" s="10"/>
      <c r="G260" s="10">
        <v>9</v>
      </c>
      <c r="H260" s="10"/>
      <c r="I260" s="10"/>
      <c r="J260" s="10"/>
      <c r="K260" s="10"/>
      <c r="L260" s="10">
        <v>11</v>
      </c>
      <c r="M260" s="10"/>
      <c r="N260" s="10"/>
      <c r="O260" s="10">
        <v>16</v>
      </c>
      <c r="P260" s="10"/>
      <c r="Q260" s="10"/>
      <c r="R260" s="10">
        <v>12</v>
      </c>
      <c r="S260" s="10"/>
      <c r="T260" s="10">
        <v>8</v>
      </c>
      <c r="U260" s="10"/>
      <c r="V260" s="9" t="str">
        <f t="shared" si="12"/>
        <v>Fantasy42858</v>
      </c>
      <c r="W260" s="11" t="s">
        <v>33</v>
      </c>
      <c r="X260" s="11" t="s">
        <v>47</v>
      </c>
      <c r="Y260" s="10">
        <v>182</v>
      </c>
      <c r="Z26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60" s="10">
        <v>115</v>
      </c>
      <c r="AB2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60" s="10">
        <v>1</v>
      </c>
      <c r="AD260" s="10">
        <v>8</v>
      </c>
      <c r="AE260" s="10">
        <f t="shared" si="13"/>
        <v>56</v>
      </c>
      <c r="AF260" s="10">
        <f t="shared" si="14"/>
        <v>5</v>
      </c>
      <c r="AG260" s="15">
        <f>Tableau2[[#This Row],[Teams]]/Tableau2[[#This Row],[Fields]]</f>
        <v>11.2</v>
      </c>
      <c r="AH260" s="13"/>
      <c r="AI260" s="13"/>
    </row>
    <row r="261" spans="1:35" hidden="1">
      <c r="A261" s="9">
        <v>42859</v>
      </c>
      <c r="B261" s="10" t="s">
        <v>46</v>
      </c>
      <c r="C261" s="11">
        <v>5</v>
      </c>
      <c r="D261" s="10" t="s">
        <v>32</v>
      </c>
      <c r="E261" s="10"/>
      <c r="F261" s="10">
        <v>12</v>
      </c>
      <c r="G261" s="10"/>
      <c r="H261" s="10"/>
      <c r="I261" s="10"/>
      <c r="J261" s="10"/>
      <c r="K261" s="10">
        <v>7</v>
      </c>
      <c r="L261" s="10"/>
      <c r="M261" s="10"/>
      <c r="N261" s="10"/>
      <c r="O261" s="10">
        <v>9</v>
      </c>
      <c r="P261" s="10"/>
      <c r="Q261" s="10">
        <v>10</v>
      </c>
      <c r="R261" s="10"/>
      <c r="S261" s="10"/>
      <c r="T261" s="10">
        <v>10</v>
      </c>
      <c r="U261" s="10"/>
      <c r="V261" s="9" t="str">
        <f t="shared" si="12"/>
        <v>Fantasy42859</v>
      </c>
      <c r="W261" s="11" t="s">
        <v>33</v>
      </c>
      <c r="X261" s="11" t="s">
        <v>39</v>
      </c>
      <c r="Y261" s="10">
        <v>163</v>
      </c>
      <c r="Z26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61" s="10">
        <v>85</v>
      </c>
      <c r="AB26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1" s="10">
        <v>1</v>
      </c>
      <c r="AD261" s="10">
        <v>8</v>
      </c>
      <c r="AE261" s="10">
        <f t="shared" si="13"/>
        <v>48</v>
      </c>
      <c r="AF261" s="10">
        <f t="shared" si="14"/>
        <v>5</v>
      </c>
      <c r="AG261" s="15">
        <f>Tableau2[[#This Row],[Teams]]/Tableau2[[#This Row],[Fields]]</f>
        <v>9.6</v>
      </c>
      <c r="AH261" s="13"/>
      <c r="AI261" s="13"/>
    </row>
    <row r="262" spans="1:35" hidden="1">
      <c r="A262" s="9">
        <v>42859</v>
      </c>
      <c r="B262" s="10" t="s">
        <v>46</v>
      </c>
      <c r="C262" s="11">
        <v>5</v>
      </c>
      <c r="D262" s="10" t="s">
        <v>127</v>
      </c>
      <c r="E262" s="10"/>
      <c r="F262" s="10"/>
      <c r="G262" s="10">
        <v>5</v>
      </c>
      <c r="H262" s="10"/>
      <c r="I262" s="10"/>
      <c r="J262" s="10"/>
      <c r="K262" s="10"/>
      <c r="L262" s="10">
        <v>2</v>
      </c>
      <c r="M262" s="10"/>
      <c r="N262" s="10"/>
      <c r="O262" s="10"/>
      <c r="P262" s="10">
        <v>4</v>
      </c>
      <c r="Q262" s="10"/>
      <c r="R262" s="10"/>
      <c r="S262" s="10">
        <v>8</v>
      </c>
      <c r="T262" s="10"/>
      <c r="U262" s="10"/>
      <c r="V262" s="9" t="str">
        <f t="shared" si="12"/>
        <v>Madrid42859</v>
      </c>
      <c r="W262" s="11" t="s">
        <v>38</v>
      </c>
      <c r="X262" s="11" t="s">
        <v>47</v>
      </c>
      <c r="Y262" s="10">
        <v>145</v>
      </c>
      <c r="Z26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62" s="10">
        <v>90</v>
      </c>
      <c r="AB26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2" s="10">
        <v>2</v>
      </c>
      <c r="AD262" s="10">
        <v>8</v>
      </c>
      <c r="AE262" s="10">
        <f t="shared" si="13"/>
        <v>19</v>
      </c>
      <c r="AF262" s="10">
        <f t="shared" si="14"/>
        <v>4</v>
      </c>
      <c r="AG262" s="15">
        <f>Tableau2[[#This Row],[Teams]]/Tableau2[[#This Row],[Fields]]</f>
        <v>4.75</v>
      </c>
      <c r="AH262" s="13"/>
      <c r="AI262" s="13"/>
    </row>
    <row r="263" spans="1:35" hidden="1">
      <c r="A263" s="9">
        <v>42860</v>
      </c>
      <c r="B263" s="10" t="s">
        <v>48</v>
      </c>
      <c r="C263" s="11">
        <v>5</v>
      </c>
      <c r="D263" s="10" t="s">
        <v>128</v>
      </c>
      <c r="E263" s="10"/>
      <c r="F263" s="10">
        <v>10</v>
      </c>
      <c r="G263" s="10"/>
      <c r="H263" s="10"/>
      <c r="I263" s="10"/>
      <c r="J263" s="10"/>
      <c r="K263" s="10">
        <v>9</v>
      </c>
      <c r="L263" s="10"/>
      <c r="M263" s="10"/>
      <c r="N263" s="10"/>
      <c r="O263" s="10">
        <v>12</v>
      </c>
      <c r="P263" s="10"/>
      <c r="Q263" s="10">
        <v>13</v>
      </c>
      <c r="R263" s="10"/>
      <c r="S263" s="10"/>
      <c r="T263" s="10">
        <v>11</v>
      </c>
      <c r="U263" s="10"/>
      <c r="V263" s="9" t="str">
        <f t="shared" si="12"/>
        <v>Giro42860</v>
      </c>
      <c r="W263" s="11" t="s">
        <v>38</v>
      </c>
      <c r="X263" s="11" t="s">
        <v>39</v>
      </c>
      <c r="Y263" s="10">
        <v>203</v>
      </c>
      <c r="Z26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63" s="10">
        <v>106</v>
      </c>
      <c r="AB2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63" s="10">
        <v>5</v>
      </c>
      <c r="AD263" s="10">
        <v>9</v>
      </c>
      <c r="AE263" s="10">
        <f t="shared" si="13"/>
        <v>55</v>
      </c>
      <c r="AF263" s="10">
        <f t="shared" si="14"/>
        <v>5</v>
      </c>
      <c r="AG263" s="15">
        <f>Tableau2[[#This Row],[Teams]]/Tableau2[[#This Row],[Fields]]</f>
        <v>11</v>
      </c>
      <c r="AH263" s="13"/>
      <c r="AI263" s="13"/>
    </row>
    <row r="264" spans="1:35" hidden="1">
      <c r="A264" s="9">
        <v>42860</v>
      </c>
      <c r="B264" s="10" t="s">
        <v>48</v>
      </c>
      <c r="C264" s="11">
        <v>5</v>
      </c>
      <c r="D264" s="10" t="s">
        <v>32</v>
      </c>
      <c r="E264" s="10"/>
      <c r="F264" s="10"/>
      <c r="G264" s="10"/>
      <c r="H264" s="10">
        <v>5</v>
      </c>
      <c r="I264" s="10"/>
      <c r="J264" s="10"/>
      <c r="K264" s="10"/>
      <c r="L264" s="10"/>
      <c r="M264" s="10">
        <v>4</v>
      </c>
      <c r="N264" s="10"/>
      <c r="O264" s="10"/>
      <c r="P264" s="10"/>
      <c r="Q264" s="10">
        <v>3</v>
      </c>
      <c r="R264" s="10"/>
      <c r="S264" s="10">
        <v>8</v>
      </c>
      <c r="T264" s="10"/>
      <c r="U264" s="10"/>
      <c r="V264" s="9" t="str">
        <f t="shared" si="12"/>
        <v>Fantasy42860</v>
      </c>
      <c r="W264" s="11" t="s">
        <v>33</v>
      </c>
      <c r="X264" s="11" t="s">
        <v>47</v>
      </c>
      <c r="Y264" s="10">
        <v>152</v>
      </c>
      <c r="Z26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64" s="10">
        <v>82</v>
      </c>
      <c r="AB26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4" s="10">
        <v>1</v>
      </c>
      <c r="AD264" s="10">
        <v>8</v>
      </c>
      <c r="AE264" s="10">
        <f t="shared" si="13"/>
        <v>20</v>
      </c>
      <c r="AF264" s="10">
        <f t="shared" si="14"/>
        <v>4</v>
      </c>
      <c r="AG264" s="15">
        <f>Tableau2[[#This Row],[Teams]]/Tableau2[[#This Row],[Fields]]</f>
        <v>5</v>
      </c>
      <c r="AH264" s="13"/>
      <c r="AI264" s="13"/>
    </row>
    <row r="265" spans="1:35" hidden="1">
      <c r="A265" s="9">
        <v>42860</v>
      </c>
      <c r="B265" s="10" t="s">
        <v>48</v>
      </c>
      <c r="C265" s="11">
        <v>5</v>
      </c>
      <c r="D265" s="10" t="s">
        <v>127</v>
      </c>
      <c r="E265" s="10"/>
      <c r="F265" s="10"/>
      <c r="G265" s="10">
        <v>5</v>
      </c>
      <c r="H265" s="10"/>
      <c r="I265" s="10"/>
      <c r="J265" s="10"/>
      <c r="K265" s="10"/>
      <c r="L265" s="10">
        <v>2</v>
      </c>
      <c r="M265" s="10"/>
      <c r="N265" s="10"/>
      <c r="O265" s="10"/>
      <c r="P265" s="10">
        <v>4</v>
      </c>
      <c r="Q265" s="10"/>
      <c r="R265" s="10"/>
      <c r="S265" s="10">
        <v>8</v>
      </c>
      <c r="T265" s="10"/>
      <c r="U265" s="10"/>
      <c r="V265" s="9" t="str">
        <f t="shared" si="12"/>
        <v>Madrid42860</v>
      </c>
      <c r="W265" s="11" t="s">
        <v>38</v>
      </c>
      <c r="X265" s="11" t="s">
        <v>34</v>
      </c>
      <c r="Y265" s="10">
        <v>148</v>
      </c>
      <c r="Z26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65" s="10">
        <v>89</v>
      </c>
      <c r="AB26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5" s="10">
        <v>2</v>
      </c>
      <c r="AD265" s="10">
        <v>8</v>
      </c>
      <c r="AE265" s="10">
        <f t="shared" si="13"/>
        <v>19</v>
      </c>
      <c r="AF265" s="10">
        <f t="shared" si="14"/>
        <v>4</v>
      </c>
      <c r="AG265" s="15">
        <f>Tableau2[[#This Row],[Teams]]/Tableau2[[#This Row],[Fields]]</f>
        <v>4.75</v>
      </c>
      <c r="AH265" s="13"/>
      <c r="AI265" s="13"/>
    </row>
    <row r="266" spans="1:35" hidden="1">
      <c r="A266" s="9">
        <v>42861</v>
      </c>
      <c r="B266" s="10" t="s">
        <v>49</v>
      </c>
      <c r="C266" s="11">
        <v>5</v>
      </c>
      <c r="D266" s="10" t="s">
        <v>128</v>
      </c>
      <c r="E266" s="10"/>
      <c r="F266" s="10">
        <v>10</v>
      </c>
      <c r="G266" s="10"/>
      <c r="H266" s="10"/>
      <c r="I266" s="10"/>
      <c r="J266" s="10"/>
      <c r="K266" s="10">
        <v>9</v>
      </c>
      <c r="L266" s="10"/>
      <c r="M266" s="10"/>
      <c r="N266" s="10"/>
      <c r="O266" s="10">
        <v>12</v>
      </c>
      <c r="P266" s="10"/>
      <c r="Q266" s="10">
        <v>13</v>
      </c>
      <c r="R266" s="10"/>
      <c r="S266" s="10"/>
      <c r="T266" s="10">
        <v>11</v>
      </c>
      <c r="U266" s="10"/>
      <c r="V266" s="9" t="str">
        <f t="shared" si="12"/>
        <v>Giro42861</v>
      </c>
      <c r="W266" s="11" t="s">
        <v>38</v>
      </c>
      <c r="X266" s="11" t="s">
        <v>34</v>
      </c>
      <c r="Y266" s="10">
        <v>208</v>
      </c>
      <c r="Z26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66" s="10">
        <v>111</v>
      </c>
      <c r="AB2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66" s="10">
        <v>5</v>
      </c>
      <c r="AD266" s="10">
        <v>9</v>
      </c>
      <c r="AE266" s="10">
        <f t="shared" si="13"/>
        <v>55</v>
      </c>
      <c r="AF266" s="10">
        <f t="shared" si="14"/>
        <v>5</v>
      </c>
      <c r="AG266" s="15">
        <f>Tableau2[[#This Row],[Teams]]/Tableau2[[#This Row],[Fields]]</f>
        <v>11</v>
      </c>
      <c r="AH266" s="13"/>
      <c r="AI266" s="13"/>
    </row>
    <row r="267" spans="1:35" hidden="1">
      <c r="A267" s="9">
        <v>42861</v>
      </c>
      <c r="B267" s="10" t="s">
        <v>49</v>
      </c>
      <c r="C267" s="11">
        <v>5</v>
      </c>
      <c r="D267" s="10" t="s">
        <v>32</v>
      </c>
      <c r="E267" s="10"/>
      <c r="F267" s="10"/>
      <c r="G267" s="10"/>
      <c r="H267" s="10">
        <v>7</v>
      </c>
      <c r="I267" s="10"/>
      <c r="J267" s="10"/>
      <c r="K267" s="10"/>
      <c r="L267" s="10"/>
      <c r="M267" s="10">
        <v>7</v>
      </c>
      <c r="N267" s="10"/>
      <c r="O267" s="10"/>
      <c r="P267" s="10">
        <v>4</v>
      </c>
      <c r="Q267" s="10"/>
      <c r="R267" s="10"/>
      <c r="S267" s="10">
        <v>11</v>
      </c>
      <c r="T267" s="10"/>
      <c r="U267" s="10"/>
      <c r="V267" s="9" t="str">
        <f t="shared" si="12"/>
        <v>Fantasy42861</v>
      </c>
      <c r="W267" s="11" t="s">
        <v>33</v>
      </c>
      <c r="X267" s="11" t="s">
        <v>39</v>
      </c>
      <c r="Y267" s="10">
        <v>162</v>
      </c>
      <c r="Z26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67" s="10">
        <v>87</v>
      </c>
      <c r="AB26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7" s="10">
        <v>1</v>
      </c>
      <c r="AD267" s="10">
        <v>8</v>
      </c>
      <c r="AE267" s="10">
        <f t="shared" si="13"/>
        <v>29</v>
      </c>
      <c r="AF267" s="10">
        <f t="shared" si="14"/>
        <v>4</v>
      </c>
      <c r="AG267" s="15">
        <f>Tableau2[[#This Row],[Teams]]/Tableau2[[#This Row],[Fields]]</f>
        <v>7.25</v>
      </c>
      <c r="AH267" s="13"/>
      <c r="AI267" s="13"/>
    </row>
    <row r="268" spans="1:35" hidden="1">
      <c r="A268" s="9">
        <v>42861</v>
      </c>
      <c r="B268" s="10" t="s">
        <v>49</v>
      </c>
      <c r="C268" s="11">
        <v>5</v>
      </c>
      <c r="D268" s="10" t="s">
        <v>127</v>
      </c>
      <c r="E268" s="10"/>
      <c r="F268" s="10"/>
      <c r="G268" s="10">
        <v>5</v>
      </c>
      <c r="H268" s="10"/>
      <c r="I268" s="10"/>
      <c r="J268" s="10"/>
      <c r="K268" s="10"/>
      <c r="L268" s="10">
        <v>2</v>
      </c>
      <c r="M268" s="10"/>
      <c r="N268" s="10"/>
      <c r="O268" s="10"/>
      <c r="P268" s="10">
        <v>4</v>
      </c>
      <c r="Q268" s="10"/>
      <c r="R268" s="10"/>
      <c r="S268" s="10">
        <v>8</v>
      </c>
      <c r="T268" s="10"/>
      <c r="U268" s="10"/>
      <c r="V268" s="9" t="str">
        <f t="shared" si="12"/>
        <v>Madrid42861</v>
      </c>
      <c r="W268" s="11" t="s">
        <v>38</v>
      </c>
      <c r="X268" s="11" t="s">
        <v>39</v>
      </c>
      <c r="Y268" s="10">
        <v>100</v>
      </c>
      <c r="Z268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268" s="10">
        <v>57</v>
      </c>
      <c r="AB26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68" s="10">
        <v>2</v>
      </c>
      <c r="AD268" s="10">
        <v>8</v>
      </c>
      <c r="AE268" s="10">
        <f t="shared" si="13"/>
        <v>19</v>
      </c>
      <c r="AF268" s="10">
        <f t="shared" si="14"/>
        <v>4</v>
      </c>
      <c r="AG268" s="15">
        <f>Tableau2[[#This Row],[Teams]]/Tableau2[[#This Row],[Fields]]</f>
        <v>4.75</v>
      </c>
      <c r="AH268" s="13"/>
      <c r="AI268" s="13"/>
    </row>
    <row r="269" spans="1:35" hidden="1">
      <c r="A269" s="9">
        <v>42862</v>
      </c>
      <c r="B269" s="10" t="s">
        <v>50</v>
      </c>
      <c r="C269" s="11">
        <v>5</v>
      </c>
      <c r="D269" s="10" t="s">
        <v>128</v>
      </c>
      <c r="E269" s="10"/>
      <c r="F269" s="10">
        <v>10</v>
      </c>
      <c r="G269" s="10"/>
      <c r="H269" s="10"/>
      <c r="I269" s="10"/>
      <c r="J269" s="10"/>
      <c r="K269" s="10">
        <v>9</v>
      </c>
      <c r="L269" s="10"/>
      <c r="M269" s="10"/>
      <c r="N269" s="10"/>
      <c r="O269" s="10">
        <v>12</v>
      </c>
      <c r="P269" s="10"/>
      <c r="Q269" s="10">
        <v>13</v>
      </c>
      <c r="R269" s="10"/>
      <c r="S269" s="10"/>
      <c r="T269" s="10">
        <v>11</v>
      </c>
      <c r="U269" s="10"/>
      <c r="V269" s="9" t="str">
        <f t="shared" si="12"/>
        <v>Giro42862</v>
      </c>
      <c r="W269" s="11" t="s">
        <v>38</v>
      </c>
      <c r="X269" s="11" t="s">
        <v>39</v>
      </c>
      <c r="Y269" s="10">
        <v>148</v>
      </c>
      <c r="Z26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69" s="10">
        <v>79</v>
      </c>
      <c r="AB2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69" s="10">
        <v>5</v>
      </c>
      <c r="AD269" s="10">
        <v>9</v>
      </c>
      <c r="AE269" s="10">
        <f t="shared" si="13"/>
        <v>55</v>
      </c>
      <c r="AF269" s="10">
        <f t="shared" si="14"/>
        <v>5</v>
      </c>
      <c r="AG269" s="15">
        <f>Tableau2[[#This Row],[Teams]]/Tableau2[[#This Row],[Fields]]</f>
        <v>11</v>
      </c>
      <c r="AH269" s="13"/>
      <c r="AI269" s="13"/>
    </row>
    <row r="270" spans="1:35" hidden="1">
      <c r="A270" s="9">
        <v>42862</v>
      </c>
      <c r="B270" s="10" t="s">
        <v>50</v>
      </c>
      <c r="C270" s="11">
        <v>5</v>
      </c>
      <c r="D270" s="10" t="s">
        <v>129</v>
      </c>
      <c r="E270" s="10"/>
      <c r="F270" s="10"/>
      <c r="G270" s="10">
        <v>8</v>
      </c>
      <c r="H270" s="10"/>
      <c r="I270" s="10"/>
      <c r="J270" s="10"/>
      <c r="K270" s="10"/>
      <c r="L270" s="10">
        <v>10</v>
      </c>
      <c r="M270" s="10"/>
      <c r="N270" s="10"/>
      <c r="O270" s="10"/>
      <c r="P270" s="10">
        <v>7</v>
      </c>
      <c r="Q270" s="10"/>
      <c r="R270" s="10"/>
      <c r="S270" s="10">
        <v>11</v>
      </c>
      <c r="T270" s="10"/>
      <c r="U270" s="10"/>
      <c r="V270" s="9" t="str">
        <f t="shared" si="12"/>
        <v>Lugano42862</v>
      </c>
      <c r="W270" s="11" t="s">
        <v>33</v>
      </c>
      <c r="X270" s="11" t="s">
        <v>34</v>
      </c>
      <c r="Y270" s="10">
        <v>184</v>
      </c>
      <c r="Z27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70" s="10">
        <v>104</v>
      </c>
      <c r="AB27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70" s="10">
        <v>3</v>
      </c>
      <c r="AD270" s="10">
        <v>8</v>
      </c>
      <c r="AE270" s="10">
        <f t="shared" si="13"/>
        <v>36</v>
      </c>
      <c r="AF270" s="10">
        <f t="shared" si="14"/>
        <v>4</v>
      </c>
      <c r="AG270" s="15">
        <f>Tableau2[[#This Row],[Teams]]/Tableau2[[#This Row],[Fields]]</f>
        <v>9</v>
      </c>
      <c r="AH270" s="13"/>
      <c r="AI270" s="13"/>
    </row>
    <row r="271" spans="1:35" hidden="1">
      <c r="A271" s="9">
        <v>42863</v>
      </c>
      <c r="B271" s="10" t="s">
        <v>36</v>
      </c>
      <c r="C271" s="11">
        <v>5</v>
      </c>
      <c r="D271" s="10" t="s">
        <v>128</v>
      </c>
      <c r="E271" s="10"/>
      <c r="F271" s="10">
        <v>10</v>
      </c>
      <c r="G271" s="10"/>
      <c r="H271" s="10"/>
      <c r="I271" s="10"/>
      <c r="J271" s="10"/>
      <c r="K271" s="10">
        <v>9</v>
      </c>
      <c r="L271" s="10"/>
      <c r="M271" s="10"/>
      <c r="N271" s="10"/>
      <c r="O271" s="10">
        <v>12</v>
      </c>
      <c r="P271" s="10"/>
      <c r="Q271" s="10">
        <v>13</v>
      </c>
      <c r="R271" s="10"/>
      <c r="S271" s="10"/>
      <c r="T271" s="10">
        <v>11</v>
      </c>
      <c r="U271" s="10"/>
      <c r="V271" s="9" t="str">
        <f t="shared" si="12"/>
        <v>Giro42863</v>
      </c>
      <c r="W271" s="11" t="s">
        <v>38</v>
      </c>
      <c r="X271" s="11" t="s">
        <v>130</v>
      </c>
      <c r="Y271" s="11" t="s">
        <v>130</v>
      </c>
      <c r="Z271" s="11" t="s">
        <v>130</v>
      </c>
      <c r="AA271" s="11" t="s">
        <v>130</v>
      </c>
      <c r="AB271" s="11" t="s">
        <v>130</v>
      </c>
      <c r="AC271" s="10">
        <v>5</v>
      </c>
      <c r="AD271" s="10">
        <v>9</v>
      </c>
      <c r="AE271" s="10">
        <f t="shared" si="13"/>
        <v>55</v>
      </c>
      <c r="AF271" s="10">
        <f t="shared" si="14"/>
        <v>5</v>
      </c>
      <c r="AG271" s="15">
        <f>Tableau2[[#This Row],[Teams]]/Tableau2[[#This Row],[Fields]]</f>
        <v>11</v>
      </c>
      <c r="AH271" s="13"/>
      <c r="AI271" s="13"/>
    </row>
    <row r="272" spans="1:35" hidden="1">
      <c r="A272" s="9">
        <v>42863</v>
      </c>
      <c r="B272" s="10" t="s">
        <v>36</v>
      </c>
      <c r="C272" s="11">
        <v>5</v>
      </c>
      <c r="D272" s="10" t="s">
        <v>131</v>
      </c>
      <c r="E272" s="10"/>
      <c r="F272" s="10"/>
      <c r="G272" s="10"/>
      <c r="H272" s="10">
        <v>4</v>
      </c>
      <c r="I272" s="10"/>
      <c r="J272" s="10"/>
      <c r="K272" s="10"/>
      <c r="L272" s="10"/>
      <c r="M272" s="10">
        <v>7</v>
      </c>
      <c r="N272" s="10"/>
      <c r="O272" s="10"/>
      <c r="P272" s="10"/>
      <c r="Q272" s="10"/>
      <c r="R272" s="10">
        <v>12</v>
      </c>
      <c r="S272" s="10"/>
      <c r="T272" s="10">
        <v>4</v>
      </c>
      <c r="U272" s="10"/>
      <c r="V272" s="9" t="str">
        <f t="shared" si="12"/>
        <v>Dunkerque42863</v>
      </c>
      <c r="W272" s="11" t="s">
        <v>38</v>
      </c>
      <c r="X272" s="11" t="s">
        <v>52</v>
      </c>
      <c r="Y272" s="10">
        <v>189</v>
      </c>
      <c r="Z27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72" s="10">
        <v>98</v>
      </c>
      <c r="AB2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72" s="10">
        <v>3</v>
      </c>
      <c r="AD272" s="10">
        <v>8</v>
      </c>
      <c r="AE272" s="10">
        <f t="shared" si="13"/>
        <v>27</v>
      </c>
      <c r="AF272" s="10">
        <f t="shared" si="14"/>
        <v>4</v>
      </c>
      <c r="AG272" s="15">
        <f>Tableau2[[#This Row],[Teams]]/Tableau2[[#This Row],[Fields]]</f>
        <v>6.75</v>
      </c>
      <c r="AH272" s="13"/>
      <c r="AI272" s="13"/>
    </row>
    <row r="273" spans="1:35" hidden="1">
      <c r="A273" s="9">
        <v>42863</v>
      </c>
      <c r="B273" s="10" t="s">
        <v>36</v>
      </c>
      <c r="C273" s="11">
        <v>5</v>
      </c>
      <c r="D273" s="10" t="s">
        <v>32</v>
      </c>
      <c r="E273" s="10"/>
      <c r="F273" s="10"/>
      <c r="G273" s="10">
        <v>8</v>
      </c>
      <c r="H273" s="10"/>
      <c r="I273" s="10"/>
      <c r="J273" s="10"/>
      <c r="K273" s="10"/>
      <c r="L273" s="10">
        <v>0</v>
      </c>
      <c r="M273" s="10"/>
      <c r="N273" s="10"/>
      <c r="O273" s="10"/>
      <c r="P273" s="10">
        <v>9</v>
      </c>
      <c r="Q273" s="10"/>
      <c r="R273" s="10"/>
      <c r="S273" s="10">
        <v>4</v>
      </c>
      <c r="T273" s="10"/>
      <c r="U273" s="10"/>
      <c r="V273" s="9" t="str">
        <f t="shared" si="12"/>
        <v>Fantasy42863</v>
      </c>
      <c r="W273" s="11" t="s">
        <v>33</v>
      </c>
      <c r="X273" s="11" t="s">
        <v>39</v>
      </c>
      <c r="Y273" s="10">
        <v>166</v>
      </c>
      <c r="Z27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73" s="10">
        <v>90</v>
      </c>
      <c r="AB27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73" s="10">
        <v>2</v>
      </c>
      <c r="AD273" s="10">
        <v>8</v>
      </c>
      <c r="AE273" s="10">
        <f t="shared" si="13"/>
        <v>21</v>
      </c>
      <c r="AF273" s="10">
        <f t="shared" si="14"/>
        <v>4</v>
      </c>
      <c r="AG273" s="15">
        <f>Tableau2[[#This Row],[Teams]]/Tableau2[[#This Row],[Fields]]</f>
        <v>5.25</v>
      </c>
      <c r="AH273" s="13"/>
      <c r="AI273" s="13"/>
    </row>
    <row r="274" spans="1:35" hidden="1">
      <c r="A274" s="9">
        <v>42864</v>
      </c>
      <c r="B274" s="10" t="s">
        <v>42</v>
      </c>
      <c r="C274" s="11">
        <v>5</v>
      </c>
      <c r="D274" s="10" t="s">
        <v>128</v>
      </c>
      <c r="E274" s="10"/>
      <c r="F274" s="10">
        <v>10</v>
      </c>
      <c r="G274" s="10"/>
      <c r="H274" s="10"/>
      <c r="I274" s="10"/>
      <c r="J274" s="10"/>
      <c r="K274" s="10">
        <v>9</v>
      </c>
      <c r="L274" s="10"/>
      <c r="M274" s="10"/>
      <c r="N274" s="10"/>
      <c r="O274" s="10">
        <v>12</v>
      </c>
      <c r="P274" s="10"/>
      <c r="Q274" s="10">
        <v>13</v>
      </c>
      <c r="R274" s="10"/>
      <c r="S274" s="10"/>
      <c r="T274" s="10">
        <v>11</v>
      </c>
      <c r="U274" s="10"/>
      <c r="V274" s="9" t="str">
        <f t="shared" si="12"/>
        <v>Giro42864</v>
      </c>
      <c r="W274" s="11" t="s">
        <v>38</v>
      </c>
      <c r="X274" s="11" t="s">
        <v>47</v>
      </c>
      <c r="Y274" s="10">
        <v>181</v>
      </c>
      <c r="Z27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74" s="10">
        <v>99</v>
      </c>
      <c r="AB27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74" s="10">
        <v>5</v>
      </c>
      <c r="AD274" s="10">
        <v>9</v>
      </c>
      <c r="AE274" s="10">
        <f t="shared" si="13"/>
        <v>55</v>
      </c>
      <c r="AF274" s="10">
        <f t="shared" si="14"/>
        <v>5</v>
      </c>
      <c r="AG274" s="15">
        <f>Tableau2[[#This Row],[Teams]]/Tableau2[[#This Row],[Fields]]</f>
        <v>11</v>
      </c>
      <c r="AH274" s="13"/>
      <c r="AI274" s="13"/>
    </row>
    <row r="275" spans="1:35" hidden="1">
      <c r="A275" s="9">
        <v>42864</v>
      </c>
      <c r="B275" s="10" t="s">
        <v>42</v>
      </c>
      <c r="C275" s="11">
        <v>5</v>
      </c>
      <c r="D275" s="10" t="s">
        <v>131</v>
      </c>
      <c r="E275" s="10"/>
      <c r="F275" s="10"/>
      <c r="G275" s="10"/>
      <c r="H275" s="10">
        <v>4</v>
      </c>
      <c r="I275" s="10"/>
      <c r="J275" s="10"/>
      <c r="K275" s="10"/>
      <c r="L275" s="10"/>
      <c r="M275" s="10">
        <v>7</v>
      </c>
      <c r="N275" s="10"/>
      <c r="O275" s="10"/>
      <c r="P275" s="10"/>
      <c r="Q275" s="10"/>
      <c r="R275" s="10">
        <v>12</v>
      </c>
      <c r="S275" s="10"/>
      <c r="T275" s="10">
        <v>4</v>
      </c>
      <c r="U275" s="10"/>
      <c r="V275" s="9" t="str">
        <f t="shared" si="12"/>
        <v>Dunkerque42864</v>
      </c>
      <c r="W275" s="11" t="s">
        <v>38</v>
      </c>
      <c r="X275" s="11" t="s">
        <v>39</v>
      </c>
      <c r="Y275" s="10">
        <v>169</v>
      </c>
      <c r="Z27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75" s="10">
        <v>91</v>
      </c>
      <c r="AB2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75" s="10">
        <v>3</v>
      </c>
      <c r="AD275" s="10">
        <v>8</v>
      </c>
      <c r="AE275" s="10">
        <f t="shared" si="13"/>
        <v>27</v>
      </c>
      <c r="AF275" s="10">
        <f t="shared" si="14"/>
        <v>4</v>
      </c>
      <c r="AG275" s="15">
        <f>Tableau2[[#This Row],[Teams]]/Tableau2[[#This Row],[Fields]]</f>
        <v>6.75</v>
      </c>
      <c r="AH275" s="13"/>
      <c r="AI275" s="13"/>
    </row>
    <row r="276" spans="1:35" hidden="1">
      <c r="A276" s="9">
        <v>42864</v>
      </c>
      <c r="B276" s="10" t="s">
        <v>42</v>
      </c>
      <c r="C276" s="11">
        <v>5</v>
      </c>
      <c r="D276" s="10" t="s">
        <v>32</v>
      </c>
      <c r="E276" s="10"/>
      <c r="F276" s="10"/>
      <c r="G276" s="10">
        <v>5</v>
      </c>
      <c r="H276" s="10"/>
      <c r="I276" s="10"/>
      <c r="J276" s="10"/>
      <c r="K276" s="10"/>
      <c r="L276" s="10">
        <v>4</v>
      </c>
      <c r="M276" s="10"/>
      <c r="N276" s="10"/>
      <c r="O276" s="10"/>
      <c r="P276" s="10">
        <v>7</v>
      </c>
      <c r="Q276" s="10"/>
      <c r="R276" s="10"/>
      <c r="S276" s="10">
        <v>5</v>
      </c>
      <c r="T276" s="10"/>
      <c r="U276" s="10"/>
      <c r="V276" s="9" t="str">
        <f t="shared" si="12"/>
        <v>Fantasy42864</v>
      </c>
      <c r="W276" s="11" t="s">
        <v>33</v>
      </c>
      <c r="X276" s="11" t="s">
        <v>47</v>
      </c>
      <c r="Y276" s="10">
        <v>194</v>
      </c>
      <c r="Z27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76" s="10">
        <v>114</v>
      </c>
      <c r="AB27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76" s="10">
        <v>2</v>
      </c>
      <c r="AD276" s="10">
        <v>8</v>
      </c>
      <c r="AE276" s="10">
        <f t="shared" si="13"/>
        <v>21</v>
      </c>
      <c r="AF276" s="10">
        <f t="shared" si="14"/>
        <v>4</v>
      </c>
      <c r="AG276" s="15">
        <f>Tableau2[[#This Row],[Teams]]/Tableau2[[#This Row],[Fields]]</f>
        <v>5.25</v>
      </c>
      <c r="AH276" s="13"/>
      <c r="AI276" s="13"/>
    </row>
    <row r="277" spans="1:35" hidden="1">
      <c r="A277" s="9">
        <v>42865</v>
      </c>
      <c r="B277" s="10" t="s">
        <v>44</v>
      </c>
      <c r="C277" s="11">
        <v>5</v>
      </c>
      <c r="D277" s="10" t="s">
        <v>128</v>
      </c>
      <c r="E277" s="10"/>
      <c r="F277" s="10">
        <v>10</v>
      </c>
      <c r="G277" s="10"/>
      <c r="H277" s="10"/>
      <c r="I277" s="10"/>
      <c r="J277" s="10"/>
      <c r="K277" s="10">
        <v>9</v>
      </c>
      <c r="L277" s="10"/>
      <c r="M277" s="10"/>
      <c r="N277" s="10"/>
      <c r="O277" s="10">
        <v>12</v>
      </c>
      <c r="P277" s="10"/>
      <c r="Q277" s="10">
        <v>13</v>
      </c>
      <c r="R277" s="10"/>
      <c r="S277" s="10"/>
      <c r="T277" s="10">
        <v>11</v>
      </c>
      <c r="U277" s="10"/>
      <c r="V277" s="9" t="str">
        <f t="shared" si="12"/>
        <v>Giro42865</v>
      </c>
      <c r="W277" s="11" t="s">
        <v>38</v>
      </c>
      <c r="X277" s="11" t="s">
        <v>39</v>
      </c>
      <c r="Y277" s="10">
        <v>159</v>
      </c>
      <c r="Z27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77" s="10">
        <v>84</v>
      </c>
      <c r="AB27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77" s="10">
        <v>5</v>
      </c>
      <c r="AD277" s="10">
        <v>9</v>
      </c>
      <c r="AE277" s="10">
        <f t="shared" si="13"/>
        <v>55</v>
      </c>
      <c r="AF277" s="10">
        <f t="shared" si="14"/>
        <v>5</v>
      </c>
      <c r="AG277" s="15">
        <f>Tableau2[[#This Row],[Teams]]/Tableau2[[#This Row],[Fields]]</f>
        <v>11</v>
      </c>
      <c r="AH277" s="13"/>
      <c r="AI277" s="13"/>
    </row>
    <row r="278" spans="1:35" hidden="1">
      <c r="A278" s="9">
        <v>42865</v>
      </c>
      <c r="B278" s="10" t="s">
        <v>44</v>
      </c>
      <c r="C278" s="11">
        <v>5</v>
      </c>
      <c r="D278" s="10" t="s">
        <v>32</v>
      </c>
      <c r="E278" s="10"/>
      <c r="F278" s="10"/>
      <c r="G278" s="10">
        <v>9</v>
      </c>
      <c r="H278" s="10"/>
      <c r="I278" s="10"/>
      <c r="J278" s="10"/>
      <c r="K278" s="10"/>
      <c r="L278" s="10">
        <v>11</v>
      </c>
      <c r="M278" s="10"/>
      <c r="N278" s="10"/>
      <c r="O278" s="10"/>
      <c r="P278" s="10">
        <v>7</v>
      </c>
      <c r="Q278" s="10"/>
      <c r="R278" s="10"/>
      <c r="S278" s="10">
        <v>4</v>
      </c>
      <c r="T278" s="10"/>
      <c r="U278" s="10"/>
      <c r="V278" s="9" t="str">
        <f t="shared" si="12"/>
        <v>Fantasy42865</v>
      </c>
      <c r="W278" s="11" t="s">
        <v>33</v>
      </c>
      <c r="X278" s="11" t="s">
        <v>39</v>
      </c>
      <c r="Y278" s="10">
        <v>179</v>
      </c>
      <c r="Z27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78" s="10">
        <v>95</v>
      </c>
      <c r="AB2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78" s="10">
        <v>1</v>
      </c>
      <c r="AD278" s="10">
        <v>8</v>
      </c>
      <c r="AE278" s="10">
        <f t="shared" si="13"/>
        <v>31</v>
      </c>
      <c r="AF278" s="10">
        <f t="shared" si="14"/>
        <v>4</v>
      </c>
      <c r="AG278" s="15">
        <f>Tableau2[[#This Row],[Teams]]/Tableau2[[#This Row],[Fields]]</f>
        <v>7.75</v>
      </c>
      <c r="AH278" s="13"/>
      <c r="AI278" s="13"/>
    </row>
    <row r="279" spans="1:35" hidden="1">
      <c r="A279" s="9">
        <v>42865</v>
      </c>
      <c r="B279" s="10" t="s">
        <v>44</v>
      </c>
      <c r="C279" s="11">
        <v>5</v>
      </c>
      <c r="D279" s="10" t="s">
        <v>131</v>
      </c>
      <c r="E279" s="10"/>
      <c r="F279" s="10"/>
      <c r="G279" s="10"/>
      <c r="H279" s="10">
        <v>4</v>
      </c>
      <c r="I279" s="10"/>
      <c r="J279" s="10"/>
      <c r="K279" s="10"/>
      <c r="L279" s="10"/>
      <c r="M279" s="10">
        <v>7</v>
      </c>
      <c r="N279" s="10"/>
      <c r="O279" s="10"/>
      <c r="P279" s="10"/>
      <c r="Q279" s="10"/>
      <c r="R279" s="10">
        <v>12</v>
      </c>
      <c r="S279" s="10"/>
      <c r="T279" s="10">
        <v>4</v>
      </c>
      <c r="U279" s="10"/>
      <c r="V279" s="9" t="str">
        <f t="shared" si="12"/>
        <v>Dunkerque42865</v>
      </c>
      <c r="W279" s="11" t="s">
        <v>38</v>
      </c>
      <c r="X279" s="11" t="s">
        <v>39</v>
      </c>
      <c r="Y279" s="10">
        <v>153</v>
      </c>
      <c r="Z27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79" s="10">
        <v>84</v>
      </c>
      <c r="AB27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79" s="10">
        <v>3</v>
      </c>
      <c r="AD279" s="10">
        <v>8</v>
      </c>
      <c r="AE279" s="10">
        <f t="shared" si="13"/>
        <v>27</v>
      </c>
      <c r="AF279" s="10">
        <f t="shared" si="14"/>
        <v>4</v>
      </c>
      <c r="AG279" s="15">
        <f>Tableau2[[#This Row],[Teams]]/Tableau2[[#This Row],[Fields]]</f>
        <v>6.75</v>
      </c>
      <c r="AH279" s="13"/>
      <c r="AI279" s="13"/>
    </row>
    <row r="280" spans="1:35" hidden="1">
      <c r="A280" s="9">
        <v>42866</v>
      </c>
      <c r="B280" s="10" t="s">
        <v>46</v>
      </c>
      <c r="C280" s="11">
        <v>5</v>
      </c>
      <c r="D280" s="10" t="s">
        <v>128</v>
      </c>
      <c r="E280" s="10"/>
      <c r="F280" s="10">
        <v>10</v>
      </c>
      <c r="G280" s="10"/>
      <c r="H280" s="10"/>
      <c r="I280" s="10"/>
      <c r="J280" s="10"/>
      <c r="K280" s="10">
        <v>9</v>
      </c>
      <c r="L280" s="10"/>
      <c r="M280" s="10"/>
      <c r="N280" s="10"/>
      <c r="O280" s="10">
        <v>12</v>
      </c>
      <c r="P280" s="10"/>
      <c r="Q280" s="10">
        <v>13</v>
      </c>
      <c r="R280" s="10"/>
      <c r="S280" s="10"/>
      <c r="T280" s="10">
        <v>11</v>
      </c>
      <c r="U280" s="10"/>
      <c r="V280" s="9" t="str">
        <f t="shared" si="12"/>
        <v>Giro42866</v>
      </c>
      <c r="W280" s="11" t="s">
        <v>38</v>
      </c>
      <c r="X280" s="11" t="s">
        <v>34</v>
      </c>
      <c r="Y280" s="10">
        <v>217</v>
      </c>
      <c r="Z28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80" s="10">
        <v>112</v>
      </c>
      <c r="AB28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80" s="10">
        <v>5</v>
      </c>
      <c r="AD280" s="10">
        <v>9</v>
      </c>
      <c r="AE280" s="10">
        <f t="shared" si="13"/>
        <v>55</v>
      </c>
      <c r="AF280" s="10">
        <f t="shared" si="14"/>
        <v>5</v>
      </c>
      <c r="AG280" s="15">
        <f>Tableau2[[#This Row],[Teams]]/Tableau2[[#This Row],[Fields]]</f>
        <v>11</v>
      </c>
      <c r="AH280" s="13"/>
      <c r="AI280" s="13"/>
    </row>
    <row r="281" spans="1:35" hidden="1">
      <c r="A281" s="9">
        <v>42866</v>
      </c>
      <c r="B281" s="10" t="s">
        <v>46</v>
      </c>
      <c r="C281" s="11">
        <v>5</v>
      </c>
      <c r="D281" s="10" t="s">
        <v>131</v>
      </c>
      <c r="E281" s="10"/>
      <c r="F281" s="10"/>
      <c r="G281" s="10"/>
      <c r="H281" s="10">
        <v>4</v>
      </c>
      <c r="I281" s="10"/>
      <c r="J281" s="10"/>
      <c r="K281" s="10"/>
      <c r="L281" s="10"/>
      <c r="M281" s="10">
        <v>7</v>
      </c>
      <c r="N281" s="10"/>
      <c r="O281" s="10"/>
      <c r="P281" s="10"/>
      <c r="Q281" s="10"/>
      <c r="R281" s="10">
        <v>12</v>
      </c>
      <c r="S281" s="10"/>
      <c r="T281" s="10">
        <v>4</v>
      </c>
      <c r="U281" s="10"/>
      <c r="V281" s="9" t="str">
        <f t="shared" si="12"/>
        <v>Dunkerque42866</v>
      </c>
      <c r="W281" s="11" t="s">
        <v>38</v>
      </c>
      <c r="X281" s="11" t="s">
        <v>34</v>
      </c>
      <c r="Y281" s="10">
        <v>166</v>
      </c>
      <c r="Z28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81" s="10">
        <v>96</v>
      </c>
      <c r="AB2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81" s="10">
        <v>3</v>
      </c>
      <c r="AD281" s="10">
        <v>8</v>
      </c>
      <c r="AE281" s="10">
        <f t="shared" si="13"/>
        <v>27</v>
      </c>
      <c r="AF281" s="10">
        <f t="shared" si="14"/>
        <v>4</v>
      </c>
      <c r="AG281" s="15">
        <f>Tableau2[[#This Row],[Teams]]/Tableau2[[#This Row],[Fields]]</f>
        <v>6.75</v>
      </c>
      <c r="AH281" s="13"/>
      <c r="AI281" s="13"/>
    </row>
    <row r="282" spans="1:35" hidden="1">
      <c r="A282" s="9">
        <v>42866</v>
      </c>
      <c r="B282" s="10" t="s">
        <v>46</v>
      </c>
      <c r="C282" s="11">
        <v>5</v>
      </c>
      <c r="D282" s="10" t="s">
        <v>32</v>
      </c>
      <c r="E282" s="10"/>
      <c r="F282" s="10"/>
      <c r="G282" s="10">
        <v>8</v>
      </c>
      <c r="H282" s="10"/>
      <c r="I282" s="10"/>
      <c r="J282" s="10"/>
      <c r="K282" s="10"/>
      <c r="L282" s="10">
        <v>5</v>
      </c>
      <c r="M282" s="10"/>
      <c r="N282" s="10"/>
      <c r="O282" s="10"/>
      <c r="P282" s="10">
        <v>6</v>
      </c>
      <c r="Q282" s="10"/>
      <c r="R282" s="10"/>
      <c r="S282" s="10">
        <v>7</v>
      </c>
      <c r="T282" s="10"/>
      <c r="U282" s="10"/>
      <c r="V282" s="9" t="str">
        <f t="shared" si="12"/>
        <v>Fantasy42866</v>
      </c>
      <c r="W282" s="11" t="s">
        <v>33</v>
      </c>
      <c r="X282" s="11" t="s">
        <v>34</v>
      </c>
      <c r="Y282" s="10">
        <v>209</v>
      </c>
      <c r="Z28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82" s="10">
        <v>115</v>
      </c>
      <c r="AB28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82" s="10">
        <v>1</v>
      </c>
      <c r="AD282" s="10">
        <v>9</v>
      </c>
      <c r="AE282" s="10">
        <f t="shared" si="13"/>
        <v>26</v>
      </c>
      <c r="AF282" s="10">
        <f t="shared" si="14"/>
        <v>4</v>
      </c>
      <c r="AG282" s="15">
        <f>Tableau2[[#This Row],[Teams]]/Tableau2[[#This Row],[Fields]]</f>
        <v>6.5</v>
      </c>
      <c r="AH282" s="13"/>
      <c r="AI282" s="13"/>
    </row>
    <row r="283" spans="1:35" hidden="1">
      <c r="A283" s="9">
        <v>42867</v>
      </c>
      <c r="B283" s="10" t="s">
        <v>48</v>
      </c>
      <c r="C283" s="11">
        <v>5</v>
      </c>
      <c r="D283" s="10" t="s">
        <v>128</v>
      </c>
      <c r="E283" s="10"/>
      <c r="F283" s="10">
        <v>10</v>
      </c>
      <c r="G283" s="10"/>
      <c r="H283" s="10"/>
      <c r="I283" s="10"/>
      <c r="J283" s="10"/>
      <c r="K283" s="10">
        <v>9</v>
      </c>
      <c r="L283" s="10"/>
      <c r="M283" s="10"/>
      <c r="N283" s="10"/>
      <c r="O283" s="10">
        <v>12</v>
      </c>
      <c r="P283" s="10"/>
      <c r="Q283" s="10">
        <v>13</v>
      </c>
      <c r="R283" s="10"/>
      <c r="S283" s="10"/>
      <c r="T283" s="10">
        <v>11</v>
      </c>
      <c r="U283" s="10"/>
      <c r="V283" s="9" t="str">
        <f t="shared" si="12"/>
        <v>Giro42867</v>
      </c>
      <c r="W283" s="11" t="s">
        <v>38</v>
      </c>
      <c r="X283" s="11" t="s">
        <v>39</v>
      </c>
      <c r="Y283" s="10">
        <v>224</v>
      </c>
      <c r="Z28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283" s="10">
        <v>118</v>
      </c>
      <c r="AB28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283" s="10">
        <v>5</v>
      </c>
      <c r="AD283" s="10">
        <v>9</v>
      </c>
      <c r="AE283" s="10">
        <f t="shared" si="13"/>
        <v>55</v>
      </c>
      <c r="AF283" s="10">
        <f t="shared" si="14"/>
        <v>5</v>
      </c>
      <c r="AG283" s="15">
        <f>Tableau2[[#This Row],[Teams]]/Tableau2[[#This Row],[Fields]]</f>
        <v>11</v>
      </c>
      <c r="AH283" s="13"/>
      <c r="AI283" s="13"/>
    </row>
    <row r="284" spans="1:35" hidden="1">
      <c r="A284" s="9">
        <v>42867</v>
      </c>
      <c r="B284" s="10" t="s">
        <v>48</v>
      </c>
      <c r="C284" s="11">
        <v>5</v>
      </c>
      <c r="D284" s="10" t="s">
        <v>32</v>
      </c>
      <c r="E284" s="10"/>
      <c r="F284" s="10"/>
      <c r="G284" s="10">
        <v>11</v>
      </c>
      <c r="H284" s="10"/>
      <c r="I284" s="10"/>
      <c r="J284" s="10"/>
      <c r="K284" s="10"/>
      <c r="L284" s="10">
        <v>7</v>
      </c>
      <c r="M284" s="10"/>
      <c r="N284" s="10"/>
      <c r="O284" s="10"/>
      <c r="P284" s="10">
        <v>6</v>
      </c>
      <c r="Q284" s="10"/>
      <c r="R284" s="10"/>
      <c r="S284" s="10">
        <v>8</v>
      </c>
      <c r="T284" s="10"/>
      <c r="U284" s="10"/>
      <c r="V284" s="9" t="str">
        <f t="shared" si="12"/>
        <v>Fantasy42867</v>
      </c>
      <c r="W284" s="11" t="s">
        <v>33</v>
      </c>
      <c r="X284" s="11" t="s">
        <v>39</v>
      </c>
      <c r="Y284" s="10">
        <v>173</v>
      </c>
      <c r="Z28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84" s="10">
        <v>99</v>
      </c>
      <c r="AB2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84" s="10">
        <v>1</v>
      </c>
      <c r="AD284" s="10">
        <v>8</v>
      </c>
      <c r="AE284" s="10">
        <f t="shared" si="13"/>
        <v>32</v>
      </c>
      <c r="AF284" s="10">
        <f t="shared" si="14"/>
        <v>4</v>
      </c>
      <c r="AG284" s="15">
        <f>Tableau2[[#This Row],[Teams]]/Tableau2[[#This Row],[Fields]]</f>
        <v>8</v>
      </c>
      <c r="AH284" s="13"/>
      <c r="AI284" s="13"/>
    </row>
    <row r="285" spans="1:35" hidden="1">
      <c r="A285" s="9">
        <v>42867</v>
      </c>
      <c r="B285" s="10" t="s">
        <v>48</v>
      </c>
      <c r="C285" s="11">
        <v>5</v>
      </c>
      <c r="D285" s="10" t="s">
        <v>131</v>
      </c>
      <c r="E285" s="10"/>
      <c r="F285" s="10"/>
      <c r="G285" s="10"/>
      <c r="H285" s="10">
        <v>4</v>
      </c>
      <c r="I285" s="10"/>
      <c r="J285" s="10"/>
      <c r="K285" s="10"/>
      <c r="L285" s="10"/>
      <c r="M285" s="10">
        <v>7</v>
      </c>
      <c r="N285" s="10"/>
      <c r="O285" s="10"/>
      <c r="P285" s="10"/>
      <c r="Q285" s="10"/>
      <c r="R285" s="10">
        <v>12</v>
      </c>
      <c r="S285" s="10"/>
      <c r="T285" s="10">
        <v>4</v>
      </c>
      <c r="U285" s="10"/>
      <c r="V285" s="9" t="str">
        <f t="shared" si="12"/>
        <v>Dunkerque42867</v>
      </c>
      <c r="W285" s="11" t="s">
        <v>38</v>
      </c>
      <c r="X285" s="11" t="s">
        <v>41</v>
      </c>
      <c r="Y285" s="10">
        <v>185</v>
      </c>
      <c r="Z28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85" s="10">
        <v>104</v>
      </c>
      <c r="AB28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85" s="10">
        <v>3</v>
      </c>
      <c r="AD285" s="10">
        <v>8</v>
      </c>
      <c r="AE285" s="10">
        <f t="shared" si="13"/>
        <v>27</v>
      </c>
      <c r="AF285" s="10">
        <f t="shared" si="14"/>
        <v>4</v>
      </c>
      <c r="AG285" s="15">
        <f>Tableau2[[#This Row],[Teams]]/Tableau2[[#This Row],[Fields]]</f>
        <v>6.75</v>
      </c>
      <c r="AH285" s="13"/>
      <c r="AI285" s="13"/>
    </row>
    <row r="286" spans="1:35" hidden="1">
      <c r="A286" s="9">
        <v>42868</v>
      </c>
      <c r="B286" s="10" t="s">
        <v>49</v>
      </c>
      <c r="C286" s="11">
        <v>5</v>
      </c>
      <c r="D286" s="10" t="s">
        <v>128</v>
      </c>
      <c r="E286" s="10"/>
      <c r="F286" s="10">
        <v>10</v>
      </c>
      <c r="G286" s="10"/>
      <c r="H286" s="10"/>
      <c r="I286" s="10"/>
      <c r="J286" s="10"/>
      <c r="K286" s="10">
        <v>9</v>
      </c>
      <c r="L286" s="10"/>
      <c r="M286" s="10"/>
      <c r="N286" s="10"/>
      <c r="O286" s="10">
        <v>12</v>
      </c>
      <c r="P286" s="10"/>
      <c r="Q286" s="10">
        <v>13</v>
      </c>
      <c r="R286" s="10"/>
      <c r="S286" s="10"/>
      <c r="T286" s="10">
        <v>11</v>
      </c>
      <c r="U286" s="10"/>
      <c r="V286" s="9" t="str">
        <f t="shared" si="12"/>
        <v>Giro42868</v>
      </c>
      <c r="W286" s="11" t="s">
        <v>38</v>
      </c>
      <c r="X286" s="11" t="s">
        <v>34</v>
      </c>
      <c r="Y286" s="10">
        <v>189</v>
      </c>
      <c r="Z28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86" s="10">
        <v>101</v>
      </c>
      <c r="AB28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86" s="10">
        <v>5</v>
      </c>
      <c r="AD286" s="10">
        <v>9</v>
      </c>
      <c r="AE286" s="10">
        <f t="shared" si="13"/>
        <v>55</v>
      </c>
      <c r="AF286" s="10">
        <f t="shared" si="14"/>
        <v>5</v>
      </c>
      <c r="AG286" s="15">
        <f>Tableau2[[#This Row],[Teams]]/Tableau2[[#This Row],[Fields]]</f>
        <v>11</v>
      </c>
      <c r="AH286" s="13"/>
      <c r="AI286" s="13"/>
    </row>
    <row r="287" spans="1:35" hidden="1">
      <c r="A287" s="9">
        <v>42868</v>
      </c>
      <c r="B287" s="10" t="s">
        <v>49</v>
      </c>
      <c r="C287" s="11">
        <v>5</v>
      </c>
      <c r="D287" s="10" t="s">
        <v>131</v>
      </c>
      <c r="E287" s="10"/>
      <c r="F287" s="10"/>
      <c r="G287" s="10"/>
      <c r="H287" s="10">
        <v>4</v>
      </c>
      <c r="I287" s="10"/>
      <c r="J287" s="10"/>
      <c r="K287" s="10"/>
      <c r="L287" s="10"/>
      <c r="M287" s="10">
        <v>7</v>
      </c>
      <c r="N287" s="10"/>
      <c r="O287" s="10"/>
      <c r="P287" s="10"/>
      <c r="Q287" s="10"/>
      <c r="R287" s="10">
        <v>12</v>
      </c>
      <c r="S287" s="10"/>
      <c r="T287" s="10">
        <v>4</v>
      </c>
      <c r="U287" s="10"/>
      <c r="V287" s="9" t="str">
        <f t="shared" si="12"/>
        <v>Dunkerque42868</v>
      </c>
      <c r="W287" s="11" t="s">
        <v>38</v>
      </c>
      <c r="X287" s="11" t="s">
        <v>39</v>
      </c>
      <c r="Y287" s="10">
        <v>161</v>
      </c>
      <c r="Z28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87" s="10">
        <v>86</v>
      </c>
      <c r="AB28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87" s="10">
        <v>3</v>
      </c>
      <c r="AD287" s="10">
        <v>8</v>
      </c>
      <c r="AE287" s="10">
        <f t="shared" si="13"/>
        <v>27</v>
      </c>
      <c r="AF287" s="10">
        <f t="shared" si="14"/>
        <v>4</v>
      </c>
      <c r="AG287" s="15">
        <f>Tableau2[[#This Row],[Teams]]/Tableau2[[#This Row],[Fields]]</f>
        <v>6.75</v>
      </c>
      <c r="AH287" s="13"/>
      <c r="AI287" s="13"/>
    </row>
    <row r="288" spans="1:35" hidden="1">
      <c r="A288" s="9">
        <v>42868</v>
      </c>
      <c r="B288" s="10" t="s">
        <v>49</v>
      </c>
      <c r="C288" s="11">
        <v>5</v>
      </c>
      <c r="D288" s="10" t="s">
        <v>32</v>
      </c>
      <c r="E288" s="10"/>
      <c r="F288" s="10"/>
      <c r="G288" s="10">
        <v>4</v>
      </c>
      <c r="H288" s="10"/>
      <c r="I288" s="10"/>
      <c r="J288" s="10"/>
      <c r="K288" s="10"/>
      <c r="L288" s="10">
        <v>7</v>
      </c>
      <c r="M288" s="10"/>
      <c r="N288" s="10"/>
      <c r="O288" s="10"/>
      <c r="P288" s="10">
        <v>2</v>
      </c>
      <c r="Q288" s="10"/>
      <c r="R288" s="10"/>
      <c r="S288" s="10">
        <v>5</v>
      </c>
      <c r="T288" s="10"/>
      <c r="U288" s="10"/>
      <c r="V288" s="9" t="str">
        <f t="shared" si="12"/>
        <v>Fantasy42868</v>
      </c>
      <c r="W288" s="11" t="s">
        <v>33</v>
      </c>
      <c r="X288" s="11" t="s">
        <v>47</v>
      </c>
      <c r="Y288" s="10">
        <v>141</v>
      </c>
      <c r="Z28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88" s="10">
        <v>83</v>
      </c>
      <c r="AB28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88" s="10">
        <v>1</v>
      </c>
      <c r="AD288" s="10">
        <v>8</v>
      </c>
      <c r="AE288" s="10">
        <f t="shared" si="13"/>
        <v>18</v>
      </c>
      <c r="AF288" s="10">
        <f t="shared" si="14"/>
        <v>4</v>
      </c>
      <c r="AG288" s="15">
        <f>Tableau2[[#This Row],[Teams]]/Tableau2[[#This Row],[Fields]]</f>
        <v>4.5</v>
      </c>
      <c r="AH288" s="13"/>
      <c r="AI288" s="13"/>
    </row>
    <row r="289" spans="1:35" hidden="1">
      <c r="A289" s="9">
        <v>42869</v>
      </c>
      <c r="B289" s="10" t="s">
        <v>50</v>
      </c>
      <c r="C289" s="11">
        <v>5</v>
      </c>
      <c r="D289" s="10" t="s">
        <v>128</v>
      </c>
      <c r="E289" s="10"/>
      <c r="F289" s="10">
        <v>10</v>
      </c>
      <c r="G289" s="10"/>
      <c r="H289" s="10"/>
      <c r="I289" s="10"/>
      <c r="J289" s="10"/>
      <c r="K289" s="10">
        <v>9</v>
      </c>
      <c r="L289" s="10"/>
      <c r="M289" s="10"/>
      <c r="N289" s="10"/>
      <c r="O289" s="10">
        <v>12</v>
      </c>
      <c r="P289" s="10"/>
      <c r="Q289" s="10">
        <v>13</v>
      </c>
      <c r="R289" s="10"/>
      <c r="S289" s="10"/>
      <c r="T289" s="10">
        <v>11</v>
      </c>
      <c r="U289" s="10"/>
      <c r="V289" s="9" t="str">
        <f t="shared" si="12"/>
        <v>Giro42869</v>
      </c>
      <c r="W289" s="11" t="s">
        <v>38</v>
      </c>
      <c r="X289" s="11" t="s">
        <v>47</v>
      </c>
      <c r="Y289" s="10">
        <v>149</v>
      </c>
      <c r="Z28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89" s="10">
        <v>86</v>
      </c>
      <c r="AB2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89" s="10">
        <v>5</v>
      </c>
      <c r="AD289" s="10">
        <v>9</v>
      </c>
      <c r="AE289" s="10">
        <f t="shared" si="13"/>
        <v>55</v>
      </c>
      <c r="AF289" s="10">
        <f t="shared" si="14"/>
        <v>5</v>
      </c>
      <c r="AG289" s="15">
        <f>Tableau2[[#This Row],[Teams]]/Tableau2[[#This Row],[Fields]]</f>
        <v>11</v>
      </c>
      <c r="AH289" s="13"/>
      <c r="AI289" s="13"/>
    </row>
    <row r="290" spans="1:35" hidden="1">
      <c r="A290" s="9">
        <v>42869</v>
      </c>
      <c r="B290" s="10" t="s">
        <v>50</v>
      </c>
      <c r="C290" s="11">
        <v>5</v>
      </c>
      <c r="D290" s="10" t="s">
        <v>132</v>
      </c>
      <c r="E290" s="10"/>
      <c r="F290" s="10"/>
      <c r="G290" s="10">
        <v>8</v>
      </c>
      <c r="H290" s="10"/>
      <c r="I290" s="10"/>
      <c r="J290" s="10"/>
      <c r="K290" s="10"/>
      <c r="L290" s="10">
        <v>5</v>
      </c>
      <c r="M290" s="10"/>
      <c r="N290" s="10"/>
      <c r="O290" s="10"/>
      <c r="P290" s="10">
        <v>9</v>
      </c>
      <c r="Q290" s="10"/>
      <c r="R290" s="10"/>
      <c r="S290" s="10">
        <v>12</v>
      </c>
      <c r="T290" s="10"/>
      <c r="U290" s="10"/>
      <c r="V290" s="9" t="str">
        <f t="shared" si="12"/>
        <v>California42869</v>
      </c>
      <c r="W290" s="11" t="s">
        <v>38</v>
      </c>
      <c r="X290" s="11" t="s">
        <v>39</v>
      </c>
      <c r="Y290" s="10">
        <v>143</v>
      </c>
      <c r="Z29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90" s="10">
        <v>77</v>
      </c>
      <c r="AB29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90" s="10">
        <v>4</v>
      </c>
      <c r="AD290" s="10">
        <v>9</v>
      </c>
      <c r="AE290" s="10">
        <f t="shared" si="13"/>
        <v>34</v>
      </c>
      <c r="AF290" s="10">
        <f t="shared" si="14"/>
        <v>4</v>
      </c>
      <c r="AG290" s="15">
        <f>Tableau2[[#This Row],[Teams]]/Tableau2[[#This Row],[Fields]]</f>
        <v>8.5</v>
      </c>
      <c r="AH290" s="13"/>
      <c r="AI290" s="13"/>
    </row>
    <row r="291" spans="1:35" hidden="1">
      <c r="A291" s="9">
        <v>42869</v>
      </c>
      <c r="B291" s="10" t="s">
        <v>50</v>
      </c>
      <c r="C291" s="11">
        <v>5</v>
      </c>
      <c r="D291" s="10" t="s">
        <v>32</v>
      </c>
      <c r="E291" s="10"/>
      <c r="F291" s="10"/>
      <c r="G291" s="10"/>
      <c r="H291" s="10">
        <v>4</v>
      </c>
      <c r="I291" s="10"/>
      <c r="J291" s="10"/>
      <c r="K291" s="10"/>
      <c r="L291" s="10"/>
      <c r="M291" s="10">
        <v>7</v>
      </c>
      <c r="N291" s="10"/>
      <c r="O291" s="10"/>
      <c r="P291" s="10"/>
      <c r="Q291" s="10">
        <v>4</v>
      </c>
      <c r="R291" s="10"/>
      <c r="S291" s="10"/>
      <c r="T291" s="10">
        <v>7</v>
      </c>
      <c r="U291" s="10"/>
      <c r="V291" s="9" t="str">
        <f t="shared" si="12"/>
        <v>Fantasy42869</v>
      </c>
      <c r="W291" s="11" t="s">
        <v>33</v>
      </c>
      <c r="X291" s="11" t="s">
        <v>39</v>
      </c>
      <c r="Y291" s="10">
        <v>160</v>
      </c>
      <c r="Z29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91" s="10">
        <v>90</v>
      </c>
      <c r="AB2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91" s="10">
        <v>1</v>
      </c>
      <c r="AD291" s="10">
        <v>8</v>
      </c>
      <c r="AE291" s="10">
        <f t="shared" si="13"/>
        <v>22</v>
      </c>
      <c r="AF291" s="10">
        <f t="shared" si="14"/>
        <v>4</v>
      </c>
      <c r="AG291" s="15">
        <f>Tableau2[[#This Row],[Teams]]/Tableau2[[#This Row],[Fields]]</f>
        <v>5.5</v>
      </c>
      <c r="AH291" s="13"/>
      <c r="AI291" s="13"/>
    </row>
    <row r="292" spans="1:35" hidden="1">
      <c r="A292" s="9">
        <v>42870</v>
      </c>
      <c r="B292" s="10" t="s">
        <v>36</v>
      </c>
      <c r="C292" s="11">
        <v>5</v>
      </c>
      <c r="D292" s="10" t="s">
        <v>128</v>
      </c>
      <c r="E292" s="10"/>
      <c r="F292" s="10">
        <v>10</v>
      </c>
      <c r="G292" s="10"/>
      <c r="H292" s="10"/>
      <c r="I292" s="10"/>
      <c r="J292" s="10"/>
      <c r="K292" s="10">
        <v>9</v>
      </c>
      <c r="L292" s="10"/>
      <c r="M292" s="10"/>
      <c r="N292" s="10"/>
      <c r="O292" s="10">
        <v>12</v>
      </c>
      <c r="P292" s="10"/>
      <c r="Q292" s="10">
        <v>13</v>
      </c>
      <c r="R292" s="10"/>
      <c r="S292" s="10"/>
      <c r="T292" s="10">
        <v>11</v>
      </c>
      <c r="U292" s="10"/>
      <c r="V292" s="9" t="str">
        <f t="shared" si="12"/>
        <v>Giro42870</v>
      </c>
      <c r="W292" s="11" t="s">
        <v>38</v>
      </c>
      <c r="X292" s="11" t="s">
        <v>130</v>
      </c>
      <c r="Y292" s="11" t="s">
        <v>130</v>
      </c>
      <c r="Z292" s="11" t="s">
        <v>130</v>
      </c>
      <c r="AA292" s="11" t="s">
        <v>130</v>
      </c>
      <c r="AB292" s="11" t="s">
        <v>130</v>
      </c>
      <c r="AC292" s="10">
        <v>5</v>
      </c>
      <c r="AD292" s="10">
        <v>9</v>
      </c>
      <c r="AE292" s="10">
        <f t="shared" si="13"/>
        <v>55</v>
      </c>
      <c r="AF292" s="10">
        <f t="shared" si="14"/>
        <v>5</v>
      </c>
      <c r="AG292" s="15">
        <f>Tableau2[[#This Row],[Teams]]/Tableau2[[#This Row],[Fields]]</f>
        <v>11</v>
      </c>
      <c r="AH292" s="13"/>
      <c r="AI292" s="13"/>
    </row>
    <row r="293" spans="1:35" hidden="1">
      <c r="A293" s="9">
        <v>42870</v>
      </c>
      <c r="B293" s="10" t="s">
        <v>36</v>
      </c>
      <c r="C293" s="11">
        <v>5</v>
      </c>
      <c r="D293" s="10" t="s">
        <v>32</v>
      </c>
      <c r="E293" s="10"/>
      <c r="F293" s="10"/>
      <c r="G293" s="10"/>
      <c r="H293" s="10">
        <v>9</v>
      </c>
      <c r="I293" s="10"/>
      <c r="J293" s="10"/>
      <c r="K293" s="10"/>
      <c r="L293" s="10"/>
      <c r="M293" s="10"/>
      <c r="N293" s="10">
        <v>13</v>
      </c>
      <c r="O293" s="10"/>
      <c r="P293" s="10"/>
      <c r="Q293" s="10"/>
      <c r="R293" s="10">
        <v>9</v>
      </c>
      <c r="S293" s="10"/>
      <c r="T293" s="10"/>
      <c r="U293" s="10">
        <v>5</v>
      </c>
      <c r="V293" s="9" t="str">
        <f t="shared" si="12"/>
        <v>Fantasy42870</v>
      </c>
      <c r="W293" s="11" t="s">
        <v>33</v>
      </c>
      <c r="X293" s="11" t="s">
        <v>39</v>
      </c>
      <c r="Y293" s="10">
        <v>123</v>
      </c>
      <c r="Z293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293" s="10">
        <v>68</v>
      </c>
      <c r="AB2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93" s="10">
        <v>1</v>
      </c>
      <c r="AD293" s="10">
        <v>7</v>
      </c>
      <c r="AE293" s="10">
        <f t="shared" si="13"/>
        <v>36</v>
      </c>
      <c r="AF293" s="10">
        <f t="shared" si="14"/>
        <v>4</v>
      </c>
      <c r="AG293" s="15">
        <f>Tableau2[[#This Row],[Teams]]/Tableau2[[#This Row],[Fields]]</f>
        <v>9</v>
      </c>
      <c r="AH293" s="13"/>
      <c r="AI293" s="13"/>
    </row>
    <row r="294" spans="1:35" hidden="1">
      <c r="A294" s="9">
        <v>42870</v>
      </c>
      <c r="B294" s="10" t="s">
        <v>36</v>
      </c>
      <c r="C294" s="11">
        <v>5</v>
      </c>
      <c r="D294" s="10" t="s">
        <v>132</v>
      </c>
      <c r="E294" s="10"/>
      <c r="F294" s="10"/>
      <c r="G294" s="10">
        <v>8</v>
      </c>
      <c r="H294" s="10"/>
      <c r="I294" s="10"/>
      <c r="J294" s="10"/>
      <c r="K294" s="10"/>
      <c r="L294" s="10">
        <v>5</v>
      </c>
      <c r="M294" s="10"/>
      <c r="N294" s="10"/>
      <c r="O294" s="10"/>
      <c r="P294" s="10">
        <v>9</v>
      </c>
      <c r="Q294" s="10"/>
      <c r="R294" s="10"/>
      <c r="S294" s="10">
        <v>12</v>
      </c>
      <c r="T294" s="10"/>
      <c r="U294" s="10"/>
      <c r="V294" s="9" t="str">
        <f t="shared" si="12"/>
        <v>California42870</v>
      </c>
      <c r="W294" s="11" t="s">
        <v>38</v>
      </c>
      <c r="X294" s="11" t="s">
        <v>34</v>
      </c>
      <c r="Y294" s="10">
        <v>151</v>
      </c>
      <c r="Z29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94" s="10">
        <v>88</v>
      </c>
      <c r="AB29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94" s="10">
        <v>4</v>
      </c>
      <c r="AD294" s="10">
        <v>9</v>
      </c>
      <c r="AE294" s="10">
        <f t="shared" si="13"/>
        <v>34</v>
      </c>
      <c r="AF294" s="10">
        <f t="shared" si="14"/>
        <v>4</v>
      </c>
      <c r="AG294" s="15">
        <f>Tableau2[[#This Row],[Teams]]/Tableau2[[#This Row],[Fields]]</f>
        <v>8.5</v>
      </c>
      <c r="AH294" s="13"/>
      <c r="AI294" s="13"/>
    </row>
    <row r="295" spans="1:35" hidden="1">
      <c r="A295" s="9">
        <v>42871</v>
      </c>
      <c r="B295" s="10" t="s">
        <v>42</v>
      </c>
      <c r="C295" s="11">
        <v>5</v>
      </c>
      <c r="D295" s="10" t="s">
        <v>128</v>
      </c>
      <c r="E295" s="10"/>
      <c r="F295" s="10">
        <v>10</v>
      </c>
      <c r="G295" s="10"/>
      <c r="H295" s="10"/>
      <c r="I295" s="10"/>
      <c r="J295" s="10"/>
      <c r="K295" s="10">
        <v>9</v>
      </c>
      <c r="L295" s="10"/>
      <c r="M295" s="10"/>
      <c r="N295" s="10"/>
      <c r="O295" s="10">
        <v>12</v>
      </c>
      <c r="P295" s="10"/>
      <c r="Q295" s="10">
        <v>13</v>
      </c>
      <c r="R295" s="10"/>
      <c r="S295" s="10"/>
      <c r="T295" s="10">
        <v>11</v>
      </c>
      <c r="U295" s="10"/>
      <c r="V295" s="9" t="str">
        <f t="shared" si="12"/>
        <v>Giro42871</v>
      </c>
      <c r="W295" s="11" t="s">
        <v>38</v>
      </c>
      <c r="X295" s="11" t="s">
        <v>45</v>
      </c>
      <c r="Y295" s="10">
        <v>40</v>
      </c>
      <c r="Z29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295" s="10">
        <v>39</v>
      </c>
      <c r="AB2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295" s="10">
        <v>5</v>
      </c>
      <c r="AD295" s="10">
        <v>9</v>
      </c>
      <c r="AE295" s="10">
        <f t="shared" si="13"/>
        <v>55</v>
      </c>
      <c r="AF295" s="10">
        <f t="shared" si="14"/>
        <v>5</v>
      </c>
      <c r="AG295" s="15">
        <f>Tableau2[[#This Row],[Teams]]/Tableau2[[#This Row],[Fields]]</f>
        <v>11</v>
      </c>
      <c r="AH295" s="13"/>
      <c r="AI295" s="13"/>
    </row>
    <row r="296" spans="1:35" hidden="1">
      <c r="A296" s="9">
        <v>42871</v>
      </c>
      <c r="B296" s="10" t="s">
        <v>42</v>
      </c>
      <c r="C296" s="11">
        <v>5</v>
      </c>
      <c r="D296" s="10" t="s">
        <v>132</v>
      </c>
      <c r="E296" s="10"/>
      <c r="F296" s="10"/>
      <c r="G296" s="10">
        <v>8</v>
      </c>
      <c r="H296" s="10"/>
      <c r="I296" s="10"/>
      <c r="J296" s="10"/>
      <c r="K296" s="10"/>
      <c r="L296" s="10">
        <v>5</v>
      </c>
      <c r="M296" s="10"/>
      <c r="N296" s="10"/>
      <c r="O296" s="10"/>
      <c r="P296" s="10">
        <v>9</v>
      </c>
      <c r="Q296" s="10"/>
      <c r="R296" s="10"/>
      <c r="S296" s="10">
        <v>12</v>
      </c>
      <c r="T296" s="10"/>
      <c r="U296" s="10"/>
      <c r="V296" s="9" t="str">
        <f t="shared" si="12"/>
        <v>California42871</v>
      </c>
      <c r="W296" s="11" t="s">
        <v>38</v>
      </c>
      <c r="X296" s="11" t="s">
        <v>39</v>
      </c>
      <c r="Y296" s="10">
        <v>186</v>
      </c>
      <c r="Z29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296" s="10">
        <v>99</v>
      </c>
      <c r="AB29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96" s="10">
        <v>4</v>
      </c>
      <c r="AD296" s="10">
        <v>9</v>
      </c>
      <c r="AE296" s="10">
        <f t="shared" si="13"/>
        <v>34</v>
      </c>
      <c r="AF296" s="10">
        <f t="shared" si="14"/>
        <v>4</v>
      </c>
      <c r="AG296" s="15">
        <f>Tableau2[[#This Row],[Teams]]/Tableau2[[#This Row],[Fields]]</f>
        <v>8.5</v>
      </c>
      <c r="AH296" s="13"/>
      <c r="AI296" s="13"/>
    </row>
    <row r="297" spans="1:35" hidden="1">
      <c r="A297" s="9">
        <v>42871</v>
      </c>
      <c r="B297" s="10" t="s">
        <v>42</v>
      </c>
      <c r="C297" s="11">
        <v>5</v>
      </c>
      <c r="D297" s="10" t="s">
        <v>32</v>
      </c>
      <c r="E297" s="10">
        <v>2</v>
      </c>
      <c r="F297" s="10"/>
      <c r="G297" s="10"/>
      <c r="H297" s="10"/>
      <c r="I297" s="10"/>
      <c r="J297" s="10">
        <v>7</v>
      </c>
      <c r="K297" s="10"/>
      <c r="L297" s="10"/>
      <c r="M297" s="10"/>
      <c r="N297" s="10">
        <v>2</v>
      </c>
      <c r="O297" s="10"/>
      <c r="P297" s="10"/>
      <c r="Q297" s="10"/>
      <c r="R297" s="10">
        <v>12</v>
      </c>
      <c r="S297" s="10"/>
      <c r="T297" s="10"/>
      <c r="U297" s="10"/>
      <c r="V297" s="9" t="str">
        <f t="shared" si="12"/>
        <v>Fantasy42871</v>
      </c>
      <c r="W297" s="11" t="s">
        <v>33</v>
      </c>
      <c r="X297" s="11" t="s">
        <v>34</v>
      </c>
      <c r="Y297" s="10">
        <v>126</v>
      </c>
      <c r="Z29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297" s="10">
        <v>71</v>
      </c>
      <c r="AB2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297" s="10">
        <v>1</v>
      </c>
      <c r="AD297" s="10">
        <v>7</v>
      </c>
      <c r="AE297" s="10">
        <f t="shared" si="13"/>
        <v>23</v>
      </c>
      <c r="AF297" s="10">
        <f t="shared" si="14"/>
        <v>4</v>
      </c>
      <c r="AG297" s="15">
        <f>Tableau2[[#This Row],[Teams]]/Tableau2[[#This Row],[Fields]]</f>
        <v>5.75</v>
      </c>
      <c r="AH297" s="13"/>
      <c r="AI297" s="13"/>
    </row>
    <row r="298" spans="1:35" hidden="1">
      <c r="A298" s="9">
        <v>42872</v>
      </c>
      <c r="B298" s="10" t="s">
        <v>44</v>
      </c>
      <c r="C298" s="11">
        <v>5</v>
      </c>
      <c r="D298" s="10" t="s">
        <v>128</v>
      </c>
      <c r="E298" s="10"/>
      <c r="F298" s="10">
        <v>10</v>
      </c>
      <c r="G298" s="10"/>
      <c r="H298" s="10"/>
      <c r="I298" s="10"/>
      <c r="J298" s="10"/>
      <c r="K298" s="10">
        <v>9</v>
      </c>
      <c r="L298" s="10"/>
      <c r="M298" s="10"/>
      <c r="N298" s="10"/>
      <c r="O298" s="10">
        <v>12</v>
      </c>
      <c r="P298" s="10"/>
      <c r="Q298" s="10">
        <v>13</v>
      </c>
      <c r="R298" s="10"/>
      <c r="S298" s="10"/>
      <c r="T298" s="10">
        <v>11</v>
      </c>
      <c r="U298" s="10"/>
      <c r="V298" s="9" t="str">
        <f t="shared" si="12"/>
        <v>Giro42872</v>
      </c>
      <c r="W298" s="11" t="s">
        <v>38</v>
      </c>
      <c r="X298" s="11" t="s">
        <v>47</v>
      </c>
      <c r="Y298" s="10">
        <v>161</v>
      </c>
      <c r="Z29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98" s="10">
        <v>98</v>
      </c>
      <c r="AB29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298" s="10">
        <v>5</v>
      </c>
      <c r="AD298" s="10">
        <v>9</v>
      </c>
      <c r="AE298" s="10">
        <f t="shared" si="13"/>
        <v>55</v>
      </c>
      <c r="AF298" s="10">
        <f t="shared" si="14"/>
        <v>5</v>
      </c>
      <c r="AG298" s="15">
        <f>Tableau2[[#This Row],[Teams]]/Tableau2[[#This Row],[Fields]]</f>
        <v>11</v>
      </c>
      <c r="AH298" s="13"/>
      <c r="AI298" s="13"/>
    </row>
    <row r="299" spans="1:35" hidden="1">
      <c r="A299" s="9">
        <v>42872</v>
      </c>
      <c r="B299" s="10" t="s">
        <v>44</v>
      </c>
      <c r="C299" s="11">
        <v>5</v>
      </c>
      <c r="D299" s="10" t="s">
        <v>132</v>
      </c>
      <c r="E299" s="10"/>
      <c r="F299" s="10"/>
      <c r="G299" s="10">
        <v>8</v>
      </c>
      <c r="H299" s="10"/>
      <c r="I299" s="10"/>
      <c r="J299" s="10"/>
      <c r="K299" s="10"/>
      <c r="L299" s="10">
        <v>5</v>
      </c>
      <c r="M299" s="10"/>
      <c r="N299" s="10"/>
      <c r="O299" s="10"/>
      <c r="P299" s="10">
        <v>9</v>
      </c>
      <c r="Q299" s="10"/>
      <c r="R299" s="10"/>
      <c r="S299" s="10">
        <v>12</v>
      </c>
      <c r="T299" s="10"/>
      <c r="U299" s="10"/>
      <c r="V299" s="9" t="str">
        <f t="shared" si="12"/>
        <v>California42872</v>
      </c>
      <c r="W299" s="11" t="s">
        <v>38</v>
      </c>
      <c r="X299" s="11" t="s">
        <v>34</v>
      </c>
      <c r="Y299" s="10">
        <v>156</v>
      </c>
      <c r="Z29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299" s="10">
        <v>85</v>
      </c>
      <c r="AB2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299" s="10">
        <v>4</v>
      </c>
      <c r="AD299" s="10">
        <v>9</v>
      </c>
      <c r="AE299" s="10">
        <f t="shared" si="13"/>
        <v>34</v>
      </c>
      <c r="AF299" s="10">
        <f t="shared" si="14"/>
        <v>4</v>
      </c>
      <c r="AG299" s="15">
        <f>Tableau2[[#This Row],[Teams]]/Tableau2[[#This Row],[Fields]]</f>
        <v>8.5</v>
      </c>
      <c r="AH299" s="13"/>
      <c r="AI299" s="13"/>
    </row>
    <row r="300" spans="1:35" hidden="1">
      <c r="A300" s="9">
        <v>42872</v>
      </c>
      <c r="B300" s="10" t="s">
        <v>44</v>
      </c>
      <c r="C300" s="11">
        <v>5</v>
      </c>
      <c r="D300" s="10" t="s">
        <v>32</v>
      </c>
      <c r="E300" s="10"/>
      <c r="F300" s="10"/>
      <c r="G300" s="10"/>
      <c r="H300" s="10">
        <v>7</v>
      </c>
      <c r="I300" s="10"/>
      <c r="J300" s="10"/>
      <c r="K300" s="10"/>
      <c r="L300" s="10"/>
      <c r="M300" s="10"/>
      <c r="N300" s="10">
        <v>5</v>
      </c>
      <c r="O300" s="10"/>
      <c r="P300" s="10"/>
      <c r="Q300" s="10"/>
      <c r="R300" s="10">
        <v>3</v>
      </c>
      <c r="S300" s="10"/>
      <c r="T300" s="10"/>
      <c r="U300" s="10">
        <v>6</v>
      </c>
      <c r="V300" s="9" t="str">
        <f t="shared" si="12"/>
        <v>Fantasy42872</v>
      </c>
      <c r="W300" s="11" t="s">
        <v>33</v>
      </c>
      <c r="X300" s="11" t="s">
        <v>39</v>
      </c>
      <c r="Y300" s="10">
        <v>197</v>
      </c>
      <c r="Z30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00" s="10">
        <v>110</v>
      </c>
      <c r="AB30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00" s="10">
        <v>1</v>
      </c>
      <c r="AD300" s="10">
        <v>8</v>
      </c>
      <c r="AE300" s="10">
        <f t="shared" si="13"/>
        <v>21</v>
      </c>
      <c r="AF300" s="10">
        <f t="shared" si="14"/>
        <v>4</v>
      </c>
      <c r="AG300" s="15">
        <f>Tableau2[[#This Row],[Teams]]/Tableau2[[#This Row],[Fields]]</f>
        <v>5.25</v>
      </c>
      <c r="AH300" s="13"/>
      <c r="AI300" s="13"/>
    </row>
    <row r="301" spans="1:35" hidden="1">
      <c r="A301" s="9">
        <v>42873</v>
      </c>
      <c r="B301" s="10" t="s">
        <v>46</v>
      </c>
      <c r="C301" s="11">
        <v>5</v>
      </c>
      <c r="D301" s="10" t="s">
        <v>128</v>
      </c>
      <c r="E301" s="10"/>
      <c r="F301" s="10">
        <v>10</v>
      </c>
      <c r="G301" s="10"/>
      <c r="H301" s="10"/>
      <c r="I301" s="10"/>
      <c r="J301" s="10"/>
      <c r="K301" s="10">
        <v>9</v>
      </c>
      <c r="L301" s="10"/>
      <c r="M301" s="10"/>
      <c r="N301" s="10"/>
      <c r="O301" s="10">
        <v>12</v>
      </c>
      <c r="P301" s="10"/>
      <c r="Q301" s="10">
        <v>13</v>
      </c>
      <c r="R301" s="10"/>
      <c r="S301" s="10"/>
      <c r="T301" s="10">
        <v>11</v>
      </c>
      <c r="U301" s="10"/>
      <c r="V301" s="9" t="str">
        <f t="shared" si="12"/>
        <v>Giro42873</v>
      </c>
      <c r="W301" s="11" t="s">
        <v>38</v>
      </c>
      <c r="X301" s="11" t="s">
        <v>39</v>
      </c>
      <c r="Y301" s="10">
        <v>229</v>
      </c>
      <c r="Z30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01" s="10">
        <v>119</v>
      </c>
      <c r="AB3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01" s="10">
        <v>5</v>
      </c>
      <c r="AD301" s="10">
        <v>9</v>
      </c>
      <c r="AE301" s="10">
        <f t="shared" si="13"/>
        <v>55</v>
      </c>
      <c r="AF301" s="10">
        <f t="shared" si="14"/>
        <v>5</v>
      </c>
      <c r="AG301" s="15">
        <f>Tableau2[[#This Row],[Teams]]/Tableau2[[#This Row],[Fields]]</f>
        <v>11</v>
      </c>
      <c r="AH301" s="13"/>
      <c r="AI301" s="13"/>
    </row>
    <row r="302" spans="1:35" hidden="1">
      <c r="A302" s="9">
        <v>42873</v>
      </c>
      <c r="B302" s="10" t="s">
        <v>46</v>
      </c>
      <c r="C302" s="11">
        <v>5</v>
      </c>
      <c r="D302" s="10" t="s">
        <v>132</v>
      </c>
      <c r="E302" s="10"/>
      <c r="F302" s="10"/>
      <c r="G302" s="10">
        <v>8</v>
      </c>
      <c r="H302" s="10"/>
      <c r="I302" s="10"/>
      <c r="J302" s="10"/>
      <c r="K302" s="10"/>
      <c r="L302" s="10">
        <v>5</v>
      </c>
      <c r="M302" s="10"/>
      <c r="N302" s="10"/>
      <c r="O302" s="10"/>
      <c r="P302" s="10">
        <v>9</v>
      </c>
      <c r="Q302" s="10"/>
      <c r="R302" s="10"/>
      <c r="S302" s="10">
        <v>12</v>
      </c>
      <c r="T302" s="10"/>
      <c r="U302" s="10"/>
      <c r="V302" s="9" t="str">
        <f t="shared" si="12"/>
        <v>California42873</v>
      </c>
      <c r="W302" s="11" t="s">
        <v>38</v>
      </c>
      <c r="X302" s="11" t="s">
        <v>47</v>
      </c>
      <c r="Y302" s="10">
        <v>125</v>
      </c>
      <c r="Z30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02" s="10">
        <v>70</v>
      </c>
      <c r="AB30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302" s="10">
        <v>4</v>
      </c>
      <c r="AD302" s="10">
        <v>9</v>
      </c>
      <c r="AE302" s="10">
        <f t="shared" si="13"/>
        <v>34</v>
      </c>
      <c r="AF302" s="10">
        <f t="shared" si="14"/>
        <v>4</v>
      </c>
      <c r="AG302" s="15">
        <f>Tableau2[[#This Row],[Teams]]/Tableau2[[#This Row],[Fields]]</f>
        <v>8.5</v>
      </c>
      <c r="AH302" s="13"/>
      <c r="AI302" s="13"/>
    </row>
    <row r="303" spans="1:35" hidden="1">
      <c r="A303" s="9">
        <v>42873</v>
      </c>
      <c r="B303" s="10" t="s">
        <v>46</v>
      </c>
      <c r="C303" s="11">
        <v>5</v>
      </c>
      <c r="D303" s="10" t="s">
        <v>32</v>
      </c>
      <c r="E303" s="10"/>
      <c r="F303" s="10"/>
      <c r="G303" s="10"/>
      <c r="H303" s="10">
        <v>3</v>
      </c>
      <c r="I303" s="10"/>
      <c r="J303" s="10"/>
      <c r="K303" s="10"/>
      <c r="L303" s="10"/>
      <c r="M303" s="10"/>
      <c r="N303" s="10">
        <v>4</v>
      </c>
      <c r="O303" s="10"/>
      <c r="P303" s="10"/>
      <c r="Q303" s="10"/>
      <c r="R303" s="10">
        <v>8</v>
      </c>
      <c r="S303" s="10"/>
      <c r="T303" s="10">
        <v>5</v>
      </c>
      <c r="U303" s="10"/>
      <c r="V303" s="9" t="str">
        <f t="shared" si="12"/>
        <v>Fantasy42873</v>
      </c>
      <c r="W303" s="11" t="s">
        <v>33</v>
      </c>
      <c r="X303" s="11" t="s">
        <v>47</v>
      </c>
      <c r="Y303" s="10">
        <v>161</v>
      </c>
      <c r="Z30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03" s="10">
        <v>103</v>
      </c>
      <c r="AB30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03" s="10">
        <v>1</v>
      </c>
      <c r="AD303" s="10">
        <v>8</v>
      </c>
      <c r="AE303" s="10">
        <f t="shared" si="13"/>
        <v>20</v>
      </c>
      <c r="AF303" s="10">
        <f t="shared" si="14"/>
        <v>4</v>
      </c>
      <c r="AG303" s="15">
        <f>Tableau2[[#This Row],[Teams]]/Tableau2[[#This Row],[Fields]]</f>
        <v>5</v>
      </c>
      <c r="AH303" s="13"/>
      <c r="AI303" s="13"/>
    </row>
    <row r="304" spans="1:35" hidden="1">
      <c r="A304" s="9">
        <v>42874</v>
      </c>
      <c r="B304" s="10" t="s">
        <v>48</v>
      </c>
      <c r="C304" s="11">
        <v>5</v>
      </c>
      <c r="D304" s="10" t="s">
        <v>128</v>
      </c>
      <c r="E304" s="10"/>
      <c r="F304" s="10">
        <v>10</v>
      </c>
      <c r="G304" s="10"/>
      <c r="H304" s="10"/>
      <c r="I304" s="10"/>
      <c r="J304" s="10"/>
      <c r="K304" s="10">
        <v>9</v>
      </c>
      <c r="L304" s="10"/>
      <c r="M304" s="10"/>
      <c r="N304" s="10"/>
      <c r="O304" s="10">
        <v>12</v>
      </c>
      <c r="P304" s="10"/>
      <c r="Q304" s="10">
        <v>13</v>
      </c>
      <c r="R304" s="10"/>
      <c r="S304" s="10"/>
      <c r="T304" s="10">
        <v>11</v>
      </c>
      <c r="U304" s="10"/>
      <c r="V304" s="9" t="str">
        <f t="shared" si="12"/>
        <v>Giro42874</v>
      </c>
      <c r="W304" s="11" t="s">
        <v>38</v>
      </c>
      <c r="X304" s="11" t="s">
        <v>39</v>
      </c>
      <c r="Y304" s="10">
        <v>167</v>
      </c>
      <c r="Z30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04" s="10">
        <v>87</v>
      </c>
      <c r="AB30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04" s="10">
        <v>5</v>
      </c>
      <c r="AD304" s="10">
        <v>9</v>
      </c>
      <c r="AE304" s="10">
        <f t="shared" si="13"/>
        <v>55</v>
      </c>
      <c r="AF304" s="10">
        <f t="shared" si="14"/>
        <v>5</v>
      </c>
      <c r="AG304" s="15">
        <f>Tableau2[[#This Row],[Teams]]/Tableau2[[#This Row],[Fields]]</f>
        <v>11</v>
      </c>
      <c r="AH304" s="13"/>
      <c r="AI304" s="13"/>
    </row>
    <row r="305" spans="1:35" hidden="1">
      <c r="A305" s="9">
        <v>42874</v>
      </c>
      <c r="B305" s="10" t="s">
        <v>48</v>
      </c>
      <c r="C305" s="11">
        <v>5</v>
      </c>
      <c r="D305" s="10" t="s">
        <v>132</v>
      </c>
      <c r="E305" s="10"/>
      <c r="F305" s="10"/>
      <c r="G305" s="10">
        <v>8</v>
      </c>
      <c r="H305" s="10"/>
      <c r="I305" s="10"/>
      <c r="J305" s="10"/>
      <c r="K305" s="10"/>
      <c r="L305" s="10">
        <v>5</v>
      </c>
      <c r="M305" s="10"/>
      <c r="N305" s="10"/>
      <c r="O305" s="10"/>
      <c r="P305" s="10">
        <v>9</v>
      </c>
      <c r="Q305" s="10"/>
      <c r="R305" s="10"/>
      <c r="S305" s="10">
        <v>12</v>
      </c>
      <c r="T305" s="10"/>
      <c r="U305" s="10"/>
      <c r="V305" s="9" t="str">
        <f t="shared" si="12"/>
        <v>California42874</v>
      </c>
      <c r="W305" s="11" t="s">
        <v>38</v>
      </c>
      <c r="X305" s="11" t="s">
        <v>45</v>
      </c>
      <c r="Y305" s="10">
        <v>24</v>
      </c>
      <c r="Z30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05" s="10">
        <v>23</v>
      </c>
      <c r="AB3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05" s="10">
        <v>4</v>
      </c>
      <c r="AD305" s="10">
        <v>9</v>
      </c>
      <c r="AE305" s="10">
        <f t="shared" si="13"/>
        <v>34</v>
      </c>
      <c r="AF305" s="10">
        <f t="shared" si="14"/>
        <v>4</v>
      </c>
      <c r="AG305" s="15">
        <f>Tableau2[[#This Row],[Teams]]/Tableau2[[#This Row],[Fields]]</f>
        <v>8.5</v>
      </c>
      <c r="AH305" s="13"/>
      <c r="AI305" s="13"/>
    </row>
    <row r="306" spans="1:35" hidden="1">
      <c r="A306" s="9">
        <v>42874</v>
      </c>
      <c r="B306" s="10" t="s">
        <v>48</v>
      </c>
      <c r="C306" s="11">
        <v>5</v>
      </c>
      <c r="D306" s="10" t="s">
        <v>32</v>
      </c>
      <c r="E306" s="10"/>
      <c r="F306" s="10"/>
      <c r="G306" s="10"/>
      <c r="H306" s="10">
        <v>5</v>
      </c>
      <c r="I306" s="10"/>
      <c r="J306" s="10"/>
      <c r="K306" s="10"/>
      <c r="L306" s="10"/>
      <c r="M306" s="10"/>
      <c r="N306" s="10">
        <v>5</v>
      </c>
      <c r="O306" s="10"/>
      <c r="P306" s="10"/>
      <c r="Q306" s="10"/>
      <c r="R306" s="10">
        <v>4</v>
      </c>
      <c r="S306" s="10"/>
      <c r="T306" s="10"/>
      <c r="U306" s="10">
        <v>6</v>
      </c>
      <c r="V306" s="9" t="str">
        <f t="shared" si="12"/>
        <v>Fantasy42874</v>
      </c>
      <c r="W306" s="11" t="s">
        <v>33</v>
      </c>
      <c r="X306" s="11" t="s">
        <v>47</v>
      </c>
      <c r="Y306" s="10">
        <v>194</v>
      </c>
      <c r="Z30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06" s="10">
        <v>104</v>
      </c>
      <c r="AB30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06" s="10">
        <v>1</v>
      </c>
      <c r="AD306" s="10">
        <v>8</v>
      </c>
      <c r="AE306" s="10">
        <f t="shared" si="13"/>
        <v>20</v>
      </c>
      <c r="AF306" s="10">
        <f t="shared" si="14"/>
        <v>4</v>
      </c>
      <c r="AG306" s="15">
        <f>Tableau2[[#This Row],[Teams]]/Tableau2[[#This Row],[Fields]]</f>
        <v>5</v>
      </c>
      <c r="AH306" s="13"/>
      <c r="AI306" s="13"/>
    </row>
    <row r="307" spans="1:35" hidden="1">
      <c r="A307" s="9">
        <v>42875</v>
      </c>
      <c r="B307" s="10" t="s">
        <v>49</v>
      </c>
      <c r="C307" s="11">
        <v>5</v>
      </c>
      <c r="D307" s="10" t="s">
        <v>128</v>
      </c>
      <c r="E307" s="10"/>
      <c r="F307" s="10">
        <v>10</v>
      </c>
      <c r="G307" s="10"/>
      <c r="H307" s="10"/>
      <c r="I307" s="10"/>
      <c r="J307" s="10"/>
      <c r="K307" s="10">
        <v>9</v>
      </c>
      <c r="L307" s="10"/>
      <c r="M307" s="10"/>
      <c r="N307" s="10"/>
      <c r="O307" s="10">
        <v>12</v>
      </c>
      <c r="P307" s="10"/>
      <c r="Q307" s="10">
        <v>13</v>
      </c>
      <c r="R307" s="10"/>
      <c r="S307" s="10"/>
      <c r="T307" s="10">
        <v>11</v>
      </c>
      <c r="U307" s="10"/>
      <c r="V307" s="9" t="str">
        <f t="shared" si="12"/>
        <v>Giro42875</v>
      </c>
      <c r="W307" s="11" t="s">
        <v>38</v>
      </c>
      <c r="X307" s="11" t="s">
        <v>47</v>
      </c>
      <c r="Y307" s="10">
        <v>131</v>
      </c>
      <c r="Z30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07" s="10">
        <v>79</v>
      </c>
      <c r="AB30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07" s="10">
        <v>5</v>
      </c>
      <c r="AD307" s="10">
        <v>9</v>
      </c>
      <c r="AE307" s="10">
        <f t="shared" si="13"/>
        <v>55</v>
      </c>
      <c r="AF307" s="10">
        <f t="shared" si="14"/>
        <v>5</v>
      </c>
      <c r="AG307" s="15">
        <f>Tableau2[[#This Row],[Teams]]/Tableau2[[#This Row],[Fields]]</f>
        <v>11</v>
      </c>
      <c r="AH307" s="13"/>
      <c r="AI307" s="13"/>
    </row>
    <row r="308" spans="1:35" hidden="1">
      <c r="A308" s="9">
        <v>42875</v>
      </c>
      <c r="B308" s="10" t="s">
        <v>49</v>
      </c>
      <c r="C308" s="11">
        <v>5</v>
      </c>
      <c r="D308" s="10" t="s">
        <v>132</v>
      </c>
      <c r="E308" s="10"/>
      <c r="F308" s="10"/>
      <c r="G308" s="10">
        <v>8</v>
      </c>
      <c r="H308" s="10"/>
      <c r="I308" s="10"/>
      <c r="J308" s="10"/>
      <c r="K308" s="10"/>
      <c r="L308" s="10">
        <v>5</v>
      </c>
      <c r="M308" s="10"/>
      <c r="N308" s="10"/>
      <c r="O308" s="10"/>
      <c r="P308" s="10">
        <v>9</v>
      </c>
      <c r="Q308" s="10"/>
      <c r="R308" s="10"/>
      <c r="S308" s="10">
        <v>12</v>
      </c>
      <c r="T308" s="10"/>
      <c r="U308" s="10"/>
      <c r="V308" s="9" t="str">
        <f t="shared" si="12"/>
        <v>California42875</v>
      </c>
      <c r="W308" s="11" t="s">
        <v>38</v>
      </c>
      <c r="X308" s="11" t="s">
        <v>39</v>
      </c>
      <c r="Y308" s="10">
        <v>111</v>
      </c>
      <c r="Z308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308" s="10">
        <v>61</v>
      </c>
      <c r="AB30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308" s="10">
        <v>4</v>
      </c>
      <c r="AD308" s="10">
        <v>9</v>
      </c>
      <c r="AE308" s="10">
        <f t="shared" si="13"/>
        <v>34</v>
      </c>
      <c r="AF308" s="10">
        <f t="shared" si="14"/>
        <v>4</v>
      </c>
      <c r="AG308" s="15">
        <f>Tableau2[[#This Row],[Teams]]/Tableau2[[#This Row],[Fields]]</f>
        <v>8.5</v>
      </c>
      <c r="AH308" s="13"/>
      <c r="AI308" s="13"/>
    </row>
    <row r="309" spans="1:35" hidden="1">
      <c r="A309" s="9">
        <v>42875</v>
      </c>
      <c r="B309" s="10" t="s">
        <v>49</v>
      </c>
      <c r="C309" s="11">
        <v>5</v>
      </c>
      <c r="D309" s="10" t="s">
        <v>32</v>
      </c>
      <c r="E309" s="10"/>
      <c r="F309" s="10"/>
      <c r="G309" s="10"/>
      <c r="H309" s="10">
        <v>7</v>
      </c>
      <c r="I309" s="10"/>
      <c r="J309" s="10"/>
      <c r="K309" s="10"/>
      <c r="L309" s="10"/>
      <c r="M309" s="10"/>
      <c r="N309" s="10">
        <v>4</v>
      </c>
      <c r="O309" s="10"/>
      <c r="P309" s="10"/>
      <c r="Q309" s="10"/>
      <c r="R309" s="10">
        <v>6</v>
      </c>
      <c r="S309" s="10"/>
      <c r="T309" s="10"/>
      <c r="U309" s="10">
        <v>5</v>
      </c>
      <c r="V309" s="9" t="str">
        <f t="shared" si="12"/>
        <v>Fantasy42875</v>
      </c>
      <c r="W309" s="11" t="s">
        <v>33</v>
      </c>
      <c r="X309" s="11" t="s">
        <v>39</v>
      </c>
      <c r="Y309" s="10">
        <v>151</v>
      </c>
      <c r="Z30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09" s="10">
        <v>83</v>
      </c>
      <c r="AB3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09" s="10">
        <v>1</v>
      </c>
      <c r="AD309" s="10">
        <v>8</v>
      </c>
      <c r="AE309" s="10">
        <f t="shared" si="13"/>
        <v>22</v>
      </c>
      <c r="AF309" s="10">
        <f t="shared" si="14"/>
        <v>4</v>
      </c>
      <c r="AG309" s="15">
        <f>Tableau2[[#This Row],[Teams]]/Tableau2[[#This Row],[Fields]]</f>
        <v>5.5</v>
      </c>
      <c r="AH309" s="13"/>
      <c r="AI309" s="13"/>
    </row>
    <row r="310" spans="1:35" hidden="1">
      <c r="A310" s="9">
        <v>42876</v>
      </c>
      <c r="B310" s="10" t="s">
        <v>50</v>
      </c>
      <c r="C310" s="11">
        <v>5</v>
      </c>
      <c r="D310" s="10" t="s">
        <v>128</v>
      </c>
      <c r="E310" s="10"/>
      <c r="F310" s="10">
        <v>10</v>
      </c>
      <c r="G310" s="10"/>
      <c r="H310" s="10"/>
      <c r="I310" s="10"/>
      <c r="J310" s="10"/>
      <c r="K310" s="10">
        <v>9</v>
      </c>
      <c r="L310" s="10"/>
      <c r="M310" s="10"/>
      <c r="N310" s="10"/>
      <c r="O310" s="10">
        <v>12</v>
      </c>
      <c r="P310" s="10"/>
      <c r="Q310" s="10">
        <v>13</v>
      </c>
      <c r="R310" s="10"/>
      <c r="S310" s="10"/>
      <c r="T310" s="10">
        <v>11</v>
      </c>
      <c r="U310" s="10"/>
      <c r="V310" s="9" t="str">
        <f t="shared" si="12"/>
        <v>Giro42876</v>
      </c>
      <c r="W310" s="11" t="s">
        <v>38</v>
      </c>
      <c r="X310" s="11" t="s">
        <v>34</v>
      </c>
      <c r="Y310" s="10">
        <v>199</v>
      </c>
      <c r="Z31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10" s="10">
        <v>116</v>
      </c>
      <c r="AB3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10" s="10">
        <v>5</v>
      </c>
      <c r="AD310" s="10">
        <v>9</v>
      </c>
      <c r="AE310" s="10">
        <f t="shared" si="13"/>
        <v>55</v>
      </c>
      <c r="AF310" s="10">
        <f t="shared" si="14"/>
        <v>5</v>
      </c>
      <c r="AG310" s="15">
        <f>Tableau2[[#This Row],[Teams]]/Tableau2[[#This Row],[Fields]]</f>
        <v>11</v>
      </c>
      <c r="AH310" s="13"/>
      <c r="AI310" s="13"/>
    </row>
    <row r="311" spans="1:35" hidden="1">
      <c r="A311" s="9">
        <v>42876</v>
      </c>
      <c r="B311" s="10" t="s">
        <v>50</v>
      </c>
      <c r="C311" s="11">
        <v>5</v>
      </c>
      <c r="D311" s="10" t="s">
        <v>133</v>
      </c>
      <c r="E311" s="10"/>
      <c r="F311" s="10"/>
      <c r="G311" s="10">
        <v>10</v>
      </c>
      <c r="H311" s="10"/>
      <c r="I311" s="10"/>
      <c r="J311" s="10"/>
      <c r="K311" s="10"/>
      <c r="L311" s="10">
        <v>10</v>
      </c>
      <c r="M311" s="10"/>
      <c r="N311" s="10"/>
      <c r="O311" s="10"/>
      <c r="P311" s="10">
        <v>12</v>
      </c>
      <c r="Q311" s="10"/>
      <c r="R311" s="10"/>
      <c r="S311" s="10">
        <v>12</v>
      </c>
      <c r="T311" s="10"/>
      <c r="U311" s="10"/>
      <c r="V311" s="9" t="str">
        <f t="shared" si="12"/>
        <v>GP de la Somme42876</v>
      </c>
      <c r="W311" s="11" t="s">
        <v>33</v>
      </c>
      <c r="X311" s="11" t="s">
        <v>39</v>
      </c>
      <c r="Y311" s="10">
        <v>188</v>
      </c>
      <c r="Z31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11" s="10">
        <v>99</v>
      </c>
      <c r="AB3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1" s="10">
        <v>2</v>
      </c>
      <c r="AD311" s="10">
        <v>8</v>
      </c>
      <c r="AE311" s="10">
        <f t="shared" si="13"/>
        <v>44</v>
      </c>
      <c r="AF311" s="10">
        <f t="shared" si="14"/>
        <v>4</v>
      </c>
      <c r="AG311" s="15">
        <f>Tableau2[[#This Row],[Teams]]/Tableau2[[#This Row],[Fields]]</f>
        <v>11</v>
      </c>
      <c r="AH311" s="13"/>
      <c r="AI311" s="13"/>
    </row>
    <row r="312" spans="1:35" hidden="1">
      <c r="A312" s="9">
        <v>42877</v>
      </c>
      <c r="B312" s="10" t="s">
        <v>36</v>
      </c>
      <c r="C312" s="11">
        <v>5</v>
      </c>
      <c r="D312" s="10" t="s">
        <v>128</v>
      </c>
      <c r="E312" s="10"/>
      <c r="F312" s="10">
        <v>10</v>
      </c>
      <c r="G312" s="10"/>
      <c r="H312" s="10"/>
      <c r="I312" s="10"/>
      <c r="J312" s="10"/>
      <c r="K312" s="10">
        <v>9</v>
      </c>
      <c r="L312" s="10"/>
      <c r="M312" s="10"/>
      <c r="N312" s="10"/>
      <c r="O312" s="10">
        <v>12</v>
      </c>
      <c r="P312" s="10"/>
      <c r="Q312" s="10">
        <v>13</v>
      </c>
      <c r="R312" s="10"/>
      <c r="S312" s="10"/>
      <c r="T312" s="10">
        <v>11</v>
      </c>
      <c r="U312" s="10"/>
      <c r="V312" s="9" t="str">
        <f t="shared" si="12"/>
        <v>Giro42877</v>
      </c>
      <c r="W312" s="11" t="s">
        <v>38</v>
      </c>
      <c r="X312" s="11" t="s">
        <v>130</v>
      </c>
      <c r="Y312" s="11" t="s">
        <v>130</v>
      </c>
      <c r="Z312" s="11" t="s">
        <v>130</v>
      </c>
      <c r="AA312" s="11" t="s">
        <v>130</v>
      </c>
      <c r="AB312" s="11" t="s">
        <v>130</v>
      </c>
      <c r="AC312" s="10">
        <v>5</v>
      </c>
      <c r="AD312" s="10">
        <v>9</v>
      </c>
      <c r="AE312" s="10">
        <f t="shared" si="13"/>
        <v>55</v>
      </c>
      <c r="AF312" s="10">
        <f t="shared" si="14"/>
        <v>5</v>
      </c>
      <c r="AG312" s="15">
        <f>Tableau2[[#This Row],[Teams]]/Tableau2[[#This Row],[Fields]]</f>
        <v>11</v>
      </c>
      <c r="AH312" s="13"/>
      <c r="AI312" s="13"/>
    </row>
    <row r="313" spans="1:35" hidden="1">
      <c r="A313" s="9">
        <v>42877</v>
      </c>
      <c r="B313" s="10" t="s">
        <v>36</v>
      </c>
      <c r="C313" s="11">
        <v>5</v>
      </c>
      <c r="D313" s="10" t="s">
        <v>32</v>
      </c>
      <c r="E313" s="10"/>
      <c r="F313" s="10"/>
      <c r="G313" s="10">
        <v>6</v>
      </c>
      <c r="H313" s="10"/>
      <c r="I313" s="10"/>
      <c r="J313" s="10"/>
      <c r="K313" s="10"/>
      <c r="L313" s="10">
        <v>9</v>
      </c>
      <c r="M313" s="10"/>
      <c r="N313" s="10"/>
      <c r="O313" s="10"/>
      <c r="P313" s="10">
        <v>8</v>
      </c>
      <c r="Q313" s="10"/>
      <c r="R313" s="10"/>
      <c r="S313" s="10">
        <v>14</v>
      </c>
      <c r="T313" s="10"/>
      <c r="U313" s="10"/>
      <c r="V313" s="9" t="str">
        <f t="shared" si="12"/>
        <v>Fantasy42877</v>
      </c>
      <c r="W313" s="11" t="s">
        <v>33</v>
      </c>
      <c r="X313" s="11" t="s">
        <v>47</v>
      </c>
      <c r="Y313" s="10">
        <v>130</v>
      </c>
      <c r="Z31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13" s="10">
        <v>98</v>
      </c>
      <c r="AB3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3" s="10">
        <v>1</v>
      </c>
      <c r="AD313" s="10">
        <v>8</v>
      </c>
      <c r="AE313" s="10">
        <f t="shared" si="13"/>
        <v>37</v>
      </c>
      <c r="AF313" s="10">
        <f t="shared" si="14"/>
        <v>4</v>
      </c>
      <c r="AG313" s="15">
        <f>Tableau2[[#This Row],[Teams]]/Tableau2[[#This Row],[Fields]]</f>
        <v>9.25</v>
      </c>
      <c r="AH313" s="13"/>
      <c r="AI313" s="13"/>
    </row>
    <row r="314" spans="1:35" hidden="1">
      <c r="A314" s="9">
        <v>42878</v>
      </c>
      <c r="B314" s="10" t="s">
        <v>42</v>
      </c>
      <c r="C314" s="11">
        <v>5</v>
      </c>
      <c r="D314" s="10" t="s">
        <v>128</v>
      </c>
      <c r="E314" s="10"/>
      <c r="F314" s="10">
        <v>10</v>
      </c>
      <c r="G314" s="10"/>
      <c r="H314" s="10"/>
      <c r="I314" s="10"/>
      <c r="J314" s="10"/>
      <c r="K314" s="10">
        <v>9</v>
      </c>
      <c r="L314" s="10"/>
      <c r="M314" s="10"/>
      <c r="N314" s="10"/>
      <c r="O314" s="10">
        <v>12</v>
      </c>
      <c r="P314" s="10"/>
      <c r="Q314" s="10">
        <v>13</v>
      </c>
      <c r="R314" s="10"/>
      <c r="S314" s="10"/>
      <c r="T314" s="10">
        <v>11</v>
      </c>
      <c r="U314" s="10"/>
      <c r="V314" s="9" t="str">
        <f t="shared" si="12"/>
        <v>Giro42878</v>
      </c>
      <c r="W314" s="11" t="s">
        <v>38</v>
      </c>
      <c r="X314" s="11" t="s">
        <v>47</v>
      </c>
      <c r="Y314" s="10">
        <v>222</v>
      </c>
      <c r="Z31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14" s="10">
        <v>129</v>
      </c>
      <c r="AB3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314" s="10">
        <v>5</v>
      </c>
      <c r="AD314" s="10">
        <v>9</v>
      </c>
      <c r="AE314" s="10">
        <f t="shared" si="13"/>
        <v>55</v>
      </c>
      <c r="AF314" s="10">
        <f t="shared" si="14"/>
        <v>5</v>
      </c>
      <c r="AG314" s="15">
        <f>Tableau2[[#This Row],[Teams]]/Tableau2[[#This Row],[Fields]]</f>
        <v>11</v>
      </c>
      <c r="AH314" s="13"/>
      <c r="AI314" s="13"/>
    </row>
    <row r="315" spans="1:35" hidden="1">
      <c r="A315" s="9">
        <v>42878</v>
      </c>
      <c r="B315" s="10" t="s">
        <v>42</v>
      </c>
      <c r="C315" s="11">
        <v>5</v>
      </c>
      <c r="D315" s="10" t="s">
        <v>32</v>
      </c>
      <c r="E315" s="10"/>
      <c r="F315" s="10"/>
      <c r="G315" s="10">
        <v>14</v>
      </c>
      <c r="H315" s="10"/>
      <c r="I315" s="10"/>
      <c r="J315" s="10"/>
      <c r="K315" s="10"/>
      <c r="L315" s="10">
        <v>7</v>
      </c>
      <c r="M315" s="10"/>
      <c r="N315" s="10"/>
      <c r="O315" s="10"/>
      <c r="P315" s="10">
        <v>4</v>
      </c>
      <c r="Q315" s="10"/>
      <c r="R315" s="10"/>
      <c r="S315" s="10">
        <v>12</v>
      </c>
      <c r="T315" s="10"/>
      <c r="U315" s="10"/>
      <c r="V315" s="9" t="str">
        <f t="shared" si="12"/>
        <v>Fantasy42878</v>
      </c>
      <c r="W315" s="11" t="s">
        <v>33</v>
      </c>
      <c r="X315" s="11" t="s">
        <v>34</v>
      </c>
      <c r="Y315" s="10">
        <v>169</v>
      </c>
      <c r="Z31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15" s="10">
        <v>93</v>
      </c>
      <c r="AB3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5" s="10">
        <v>1</v>
      </c>
      <c r="AD315" s="10">
        <v>8</v>
      </c>
      <c r="AE315" s="10">
        <f t="shared" si="13"/>
        <v>37</v>
      </c>
      <c r="AF315" s="10">
        <f t="shared" si="14"/>
        <v>4</v>
      </c>
      <c r="AG315" s="15">
        <f>Tableau2[[#This Row],[Teams]]/Tableau2[[#This Row],[Fields]]</f>
        <v>9.25</v>
      </c>
      <c r="AH315" s="13"/>
      <c r="AI315" s="13"/>
    </row>
    <row r="316" spans="1:35" hidden="1">
      <c r="A316" s="9">
        <v>42879</v>
      </c>
      <c r="B316" s="10" t="s">
        <v>44</v>
      </c>
      <c r="C316" s="11">
        <v>5</v>
      </c>
      <c r="D316" s="10" t="s">
        <v>128</v>
      </c>
      <c r="E316" s="10"/>
      <c r="F316" s="10">
        <v>10</v>
      </c>
      <c r="G316" s="10"/>
      <c r="H316" s="10"/>
      <c r="I316" s="10"/>
      <c r="J316" s="10"/>
      <c r="K316" s="10">
        <v>9</v>
      </c>
      <c r="L316" s="10"/>
      <c r="M316" s="10"/>
      <c r="N316" s="10"/>
      <c r="O316" s="10">
        <v>12</v>
      </c>
      <c r="P316" s="10"/>
      <c r="Q316" s="10">
        <v>13</v>
      </c>
      <c r="R316" s="10"/>
      <c r="S316" s="10"/>
      <c r="T316" s="10">
        <v>11</v>
      </c>
      <c r="U316" s="10"/>
      <c r="V316" s="9" t="str">
        <f t="shared" si="12"/>
        <v>Giro42879</v>
      </c>
      <c r="W316" s="11" t="s">
        <v>38</v>
      </c>
      <c r="X316" s="11" t="s">
        <v>34</v>
      </c>
      <c r="Y316" s="10">
        <v>219</v>
      </c>
      <c r="Z31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16" s="10">
        <v>116</v>
      </c>
      <c r="AB3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16" s="10">
        <v>5</v>
      </c>
      <c r="AD316" s="10">
        <v>9</v>
      </c>
      <c r="AE316" s="10">
        <f t="shared" si="13"/>
        <v>55</v>
      </c>
      <c r="AF316" s="10">
        <f t="shared" si="14"/>
        <v>5</v>
      </c>
      <c r="AG316" s="15">
        <f>Tableau2[[#This Row],[Teams]]/Tableau2[[#This Row],[Fields]]</f>
        <v>11</v>
      </c>
      <c r="AH316" s="13"/>
      <c r="AI316" s="13"/>
    </row>
    <row r="317" spans="1:35" hidden="1">
      <c r="A317" s="9">
        <v>42879</v>
      </c>
      <c r="B317" s="10" t="s">
        <v>44</v>
      </c>
      <c r="C317" s="11">
        <v>5</v>
      </c>
      <c r="D317" s="10" t="s">
        <v>134</v>
      </c>
      <c r="E317" s="10"/>
      <c r="F317" s="10"/>
      <c r="G317" s="10">
        <v>6</v>
      </c>
      <c r="H317" s="10"/>
      <c r="I317" s="10"/>
      <c r="J317" s="10"/>
      <c r="K317" s="10"/>
      <c r="L317" s="10"/>
      <c r="M317" s="10">
        <v>4</v>
      </c>
      <c r="N317" s="10"/>
      <c r="O317" s="10"/>
      <c r="P317" s="10"/>
      <c r="Q317" s="10"/>
      <c r="R317" s="10">
        <v>11</v>
      </c>
      <c r="S317" s="10"/>
      <c r="T317" s="10">
        <v>10</v>
      </c>
      <c r="U317" s="10"/>
      <c r="V317" s="9" t="str">
        <f t="shared" si="12"/>
        <v>Belgique42879</v>
      </c>
      <c r="W317" s="11" t="s">
        <v>38</v>
      </c>
      <c r="X317" s="11" t="s">
        <v>39</v>
      </c>
      <c r="Y317" s="10">
        <v>179</v>
      </c>
      <c r="Z31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17" s="10">
        <v>94</v>
      </c>
      <c r="AB3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7" s="10">
        <v>3</v>
      </c>
      <c r="AD317" s="10">
        <v>8</v>
      </c>
      <c r="AE317" s="10">
        <f t="shared" si="13"/>
        <v>31</v>
      </c>
      <c r="AF317" s="10">
        <f t="shared" si="14"/>
        <v>4</v>
      </c>
      <c r="AG317" s="15">
        <f>Tableau2[[#This Row],[Teams]]/Tableau2[[#This Row],[Fields]]</f>
        <v>7.75</v>
      </c>
      <c r="AH317" s="13"/>
      <c r="AI317" s="13"/>
    </row>
    <row r="318" spans="1:35" hidden="1">
      <c r="A318" s="9">
        <v>42879</v>
      </c>
      <c r="B318" s="10" t="s">
        <v>44</v>
      </c>
      <c r="C318" s="11">
        <v>5</v>
      </c>
      <c r="D318" s="10" t="s">
        <v>32</v>
      </c>
      <c r="E318" s="10"/>
      <c r="F318" s="10"/>
      <c r="G318" s="10">
        <v>12</v>
      </c>
      <c r="H318" s="10"/>
      <c r="I318" s="10"/>
      <c r="J318" s="10"/>
      <c r="K318" s="10"/>
      <c r="L318" s="10">
        <v>5</v>
      </c>
      <c r="M318" s="10"/>
      <c r="N318" s="10"/>
      <c r="O318" s="10"/>
      <c r="P318" s="10">
        <v>2</v>
      </c>
      <c r="Q318" s="10"/>
      <c r="R318" s="10"/>
      <c r="S318" s="10">
        <v>6</v>
      </c>
      <c r="T318" s="10"/>
      <c r="U318" s="10"/>
      <c r="V318" s="9" t="str">
        <f t="shared" si="12"/>
        <v>Fantasy42879</v>
      </c>
      <c r="W318" s="11" t="s">
        <v>33</v>
      </c>
      <c r="X318" s="11" t="s">
        <v>39</v>
      </c>
      <c r="Y318" s="10">
        <v>184</v>
      </c>
      <c r="Z31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18" s="10">
        <v>97</v>
      </c>
      <c r="AB3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8" s="10">
        <v>1</v>
      </c>
      <c r="AD318" s="10">
        <v>8</v>
      </c>
      <c r="AE318" s="10">
        <f t="shared" si="13"/>
        <v>25</v>
      </c>
      <c r="AF318" s="10">
        <f t="shared" si="14"/>
        <v>4</v>
      </c>
      <c r="AG318" s="15">
        <f>Tableau2[[#This Row],[Teams]]/Tableau2[[#This Row],[Fields]]</f>
        <v>6.25</v>
      </c>
      <c r="AH318" s="13"/>
      <c r="AI318" s="13"/>
    </row>
    <row r="319" spans="1:35" hidden="1">
      <c r="A319" s="9">
        <v>42880</v>
      </c>
      <c r="B319" s="10" t="s">
        <v>46</v>
      </c>
      <c r="C319" s="11">
        <v>5</v>
      </c>
      <c r="D319" s="10" t="s">
        <v>128</v>
      </c>
      <c r="E319" s="10"/>
      <c r="F319" s="10">
        <v>10</v>
      </c>
      <c r="G319" s="10"/>
      <c r="H319" s="10"/>
      <c r="I319" s="10"/>
      <c r="J319" s="10"/>
      <c r="K319" s="10">
        <v>9</v>
      </c>
      <c r="L319" s="10"/>
      <c r="M319" s="10"/>
      <c r="N319" s="10"/>
      <c r="O319" s="10">
        <v>12</v>
      </c>
      <c r="P319" s="10"/>
      <c r="Q319" s="10">
        <v>13</v>
      </c>
      <c r="R319" s="10"/>
      <c r="S319" s="10"/>
      <c r="T319" s="10">
        <v>11</v>
      </c>
      <c r="U319" s="10"/>
      <c r="V319" s="9" t="str">
        <f t="shared" si="12"/>
        <v>Giro42880</v>
      </c>
      <c r="W319" s="11" t="s">
        <v>38</v>
      </c>
      <c r="X319" s="11" t="s">
        <v>47</v>
      </c>
      <c r="Y319" s="10">
        <v>137</v>
      </c>
      <c r="Z31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19" s="10">
        <v>98</v>
      </c>
      <c r="AB31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19" s="10">
        <v>5</v>
      </c>
      <c r="AD319" s="10">
        <v>9</v>
      </c>
      <c r="AE319" s="10">
        <f t="shared" si="13"/>
        <v>55</v>
      </c>
      <c r="AF319" s="10">
        <f t="shared" si="14"/>
        <v>5</v>
      </c>
      <c r="AG319" s="15">
        <f>Tableau2[[#This Row],[Teams]]/Tableau2[[#This Row],[Fields]]</f>
        <v>11</v>
      </c>
      <c r="AH319" s="13"/>
      <c r="AI319" s="13"/>
    </row>
    <row r="320" spans="1:35" hidden="1">
      <c r="A320" s="9">
        <v>42880</v>
      </c>
      <c r="B320" s="10" t="s">
        <v>46</v>
      </c>
      <c r="C320" s="11">
        <v>5</v>
      </c>
      <c r="D320" s="10" t="s">
        <v>134</v>
      </c>
      <c r="E320" s="10"/>
      <c r="F320" s="10"/>
      <c r="G320" s="10">
        <v>6</v>
      </c>
      <c r="H320" s="10"/>
      <c r="I320" s="10"/>
      <c r="J320" s="10"/>
      <c r="K320" s="10"/>
      <c r="L320" s="10"/>
      <c r="M320" s="10">
        <v>4</v>
      </c>
      <c r="N320" s="10"/>
      <c r="O320" s="10"/>
      <c r="P320" s="10"/>
      <c r="Q320" s="10"/>
      <c r="R320" s="10">
        <v>11</v>
      </c>
      <c r="S320" s="10"/>
      <c r="T320" s="10">
        <v>10</v>
      </c>
      <c r="U320" s="10"/>
      <c r="V320" s="9" t="str">
        <f t="shared" si="12"/>
        <v>Belgique42880</v>
      </c>
      <c r="W320" s="11" t="s">
        <v>38</v>
      </c>
      <c r="X320" s="11" t="s">
        <v>39</v>
      </c>
      <c r="Y320" s="10">
        <v>199</v>
      </c>
      <c r="Z32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20" s="10">
        <v>104</v>
      </c>
      <c r="AB3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20" s="10">
        <v>3</v>
      </c>
      <c r="AD320" s="10">
        <v>8</v>
      </c>
      <c r="AE320" s="10">
        <f t="shared" si="13"/>
        <v>31</v>
      </c>
      <c r="AF320" s="10">
        <f t="shared" si="14"/>
        <v>4</v>
      </c>
      <c r="AG320" s="15">
        <f>Tableau2[[#This Row],[Teams]]/Tableau2[[#This Row],[Fields]]</f>
        <v>7.75</v>
      </c>
      <c r="AH320" s="13"/>
      <c r="AI320" s="13"/>
    </row>
    <row r="321" spans="1:35" hidden="1">
      <c r="A321" s="9">
        <v>42880</v>
      </c>
      <c r="B321" s="10" t="s">
        <v>46</v>
      </c>
      <c r="C321" s="11">
        <v>5</v>
      </c>
      <c r="D321" s="10" t="s">
        <v>32</v>
      </c>
      <c r="E321" s="10"/>
      <c r="F321" s="10"/>
      <c r="G321" s="10">
        <v>4</v>
      </c>
      <c r="H321" s="10"/>
      <c r="I321" s="10"/>
      <c r="J321" s="10"/>
      <c r="K321" s="10"/>
      <c r="L321" s="10">
        <v>5</v>
      </c>
      <c r="M321" s="10"/>
      <c r="N321" s="10"/>
      <c r="O321" s="10"/>
      <c r="P321" s="10">
        <v>3</v>
      </c>
      <c r="Q321" s="10"/>
      <c r="R321" s="10"/>
      <c r="S321" s="10">
        <v>6</v>
      </c>
      <c r="T321" s="10"/>
      <c r="U321" s="10"/>
      <c r="V321" s="9" t="str">
        <f t="shared" si="12"/>
        <v>Fantasy42880</v>
      </c>
      <c r="W321" s="11" t="s">
        <v>33</v>
      </c>
      <c r="X321" s="11" t="s">
        <v>47</v>
      </c>
      <c r="Y321" s="10">
        <v>137</v>
      </c>
      <c r="Z32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21" s="10">
        <v>100</v>
      </c>
      <c r="AB3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21" s="10">
        <v>1</v>
      </c>
      <c r="AD321" s="10">
        <v>8</v>
      </c>
      <c r="AE321" s="10">
        <f t="shared" si="13"/>
        <v>18</v>
      </c>
      <c r="AF321" s="10">
        <f t="shared" si="14"/>
        <v>4</v>
      </c>
      <c r="AG321" s="15">
        <f>Tableau2[[#This Row],[Teams]]/Tableau2[[#This Row],[Fields]]</f>
        <v>4.5</v>
      </c>
      <c r="AH321" s="13"/>
      <c r="AI321" s="13"/>
    </row>
    <row r="322" spans="1:35" hidden="1">
      <c r="A322" s="9">
        <v>42881</v>
      </c>
      <c r="B322" s="10" t="s">
        <v>48</v>
      </c>
      <c r="C322" s="11">
        <v>5</v>
      </c>
      <c r="D322" s="10" t="s">
        <v>128</v>
      </c>
      <c r="E322" s="10"/>
      <c r="F322" s="10">
        <v>10</v>
      </c>
      <c r="G322" s="10"/>
      <c r="H322" s="10"/>
      <c r="I322" s="10"/>
      <c r="J322" s="10"/>
      <c r="K322" s="10">
        <v>9</v>
      </c>
      <c r="L322" s="10"/>
      <c r="M322" s="10"/>
      <c r="N322" s="10"/>
      <c r="O322" s="10">
        <v>12</v>
      </c>
      <c r="P322" s="10"/>
      <c r="Q322" s="10">
        <v>13</v>
      </c>
      <c r="R322" s="10"/>
      <c r="S322" s="10"/>
      <c r="T322" s="10">
        <v>11</v>
      </c>
      <c r="U322" s="10"/>
      <c r="V322" s="9" t="str">
        <f t="shared" ref="V322:V385" si="15">D322&amp;A322</f>
        <v>Giro42881</v>
      </c>
      <c r="W322" s="11" t="s">
        <v>38</v>
      </c>
      <c r="X322" s="11" t="s">
        <v>47</v>
      </c>
      <c r="Y322" s="10">
        <v>191</v>
      </c>
      <c r="Z32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22" s="10">
        <v>102</v>
      </c>
      <c r="AB3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22" s="10">
        <v>5</v>
      </c>
      <c r="AD322" s="10">
        <v>9</v>
      </c>
      <c r="AE322" s="10">
        <f t="shared" ref="AE322:AE385" si="16">SUM(E322:U322)</f>
        <v>55</v>
      </c>
      <c r="AF322" s="10">
        <f t="shared" ref="AF322:AF385" si="17">COUNT(E322:U322)</f>
        <v>5</v>
      </c>
      <c r="AG322" s="15">
        <f>Tableau2[[#This Row],[Teams]]/Tableau2[[#This Row],[Fields]]</f>
        <v>11</v>
      </c>
      <c r="AH322" s="13"/>
      <c r="AI322" s="13"/>
    </row>
    <row r="323" spans="1:35" hidden="1">
      <c r="A323" s="9">
        <v>42881</v>
      </c>
      <c r="B323" s="10" t="s">
        <v>48</v>
      </c>
      <c r="C323" s="11">
        <v>5</v>
      </c>
      <c r="D323" s="10" t="s">
        <v>134</v>
      </c>
      <c r="E323" s="10"/>
      <c r="F323" s="10"/>
      <c r="G323" s="10">
        <v>6</v>
      </c>
      <c r="H323" s="10"/>
      <c r="I323" s="10"/>
      <c r="J323" s="10"/>
      <c r="K323" s="10"/>
      <c r="L323" s="10"/>
      <c r="M323" s="10">
        <v>4</v>
      </c>
      <c r="N323" s="10"/>
      <c r="O323" s="10"/>
      <c r="P323" s="10"/>
      <c r="Q323" s="10"/>
      <c r="R323" s="10">
        <v>11</v>
      </c>
      <c r="S323" s="10"/>
      <c r="T323" s="10">
        <v>10</v>
      </c>
      <c r="U323" s="10"/>
      <c r="V323" s="9" t="str">
        <f t="shared" si="15"/>
        <v>Belgique42881</v>
      </c>
      <c r="W323" s="11" t="s">
        <v>38</v>
      </c>
      <c r="X323" s="11" t="s">
        <v>45</v>
      </c>
      <c r="Y323" s="10">
        <v>13</v>
      </c>
      <c r="Z32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23" s="10">
        <v>12</v>
      </c>
      <c r="AB32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23" s="10">
        <v>3</v>
      </c>
      <c r="AD323" s="10">
        <v>8</v>
      </c>
      <c r="AE323" s="10">
        <f t="shared" si="16"/>
        <v>31</v>
      </c>
      <c r="AF323" s="10">
        <f t="shared" si="17"/>
        <v>4</v>
      </c>
      <c r="AG323" s="15">
        <f>Tableau2[[#This Row],[Teams]]/Tableau2[[#This Row],[Fields]]</f>
        <v>7.75</v>
      </c>
      <c r="AH323" s="13"/>
      <c r="AI323" s="13"/>
    </row>
    <row r="324" spans="1:35" hidden="1">
      <c r="A324" s="9">
        <v>42881</v>
      </c>
      <c r="B324" s="10" t="s">
        <v>48</v>
      </c>
      <c r="C324" s="11">
        <v>5</v>
      </c>
      <c r="D324" s="10" t="s">
        <v>32</v>
      </c>
      <c r="E324" s="10"/>
      <c r="F324" s="10"/>
      <c r="G324" s="10">
        <v>4</v>
      </c>
      <c r="H324" s="10"/>
      <c r="I324" s="10"/>
      <c r="J324" s="10"/>
      <c r="K324" s="10"/>
      <c r="L324" s="10">
        <v>5</v>
      </c>
      <c r="M324" s="10"/>
      <c r="N324" s="10"/>
      <c r="O324" s="10"/>
      <c r="P324" s="10">
        <v>7</v>
      </c>
      <c r="Q324" s="10"/>
      <c r="R324" s="10"/>
      <c r="S324" s="10">
        <v>7</v>
      </c>
      <c r="T324" s="10"/>
      <c r="U324" s="10"/>
      <c r="V324" s="9" t="str">
        <f t="shared" si="15"/>
        <v>Fantasy42881</v>
      </c>
      <c r="W324" s="11" t="s">
        <v>33</v>
      </c>
      <c r="X324" s="11" t="s">
        <v>34</v>
      </c>
      <c r="Y324" s="10">
        <v>142</v>
      </c>
      <c r="Z32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24" s="10">
        <v>90</v>
      </c>
      <c r="AB3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24" s="10">
        <v>1</v>
      </c>
      <c r="AD324" s="10">
        <v>8</v>
      </c>
      <c r="AE324" s="10">
        <f t="shared" si="16"/>
        <v>23</v>
      </c>
      <c r="AF324" s="10">
        <f t="shared" si="17"/>
        <v>4</v>
      </c>
      <c r="AG324" s="15">
        <f>Tableau2[[#This Row],[Teams]]/Tableau2[[#This Row],[Fields]]</f>
        <v>5.75</v>
      </c>
      <c r="AH324" s="13"/>
      <c r="AI324" s="13"/>
    </row>
    <row r="325" spans="1:35" hidden="1">
      <c r="A325" s="9">
        <v>42882</v>
      </c>
      <c r="B325" s="10" t="s">
        <v>49</v>
      </c>
      <c r="C325" s="11">
        <v>5</v>
      </c>
      <c r="D325" s="10" t="s">
        <v>128</v>
      </c>
      <c r="E325" s="10"/>
      <c r="F325" s="10">
        <v>10</v>
      </c>
      <c r="G325" s="10"/>
      <c r="H325" s="10"/>
      <c r="I325" s="10"/>
      <c r="J325" s="10"/>
      <c r="K325" s="10">
        <v>9</v>
      </c>
      <c r="L325" s="10"/>
      <c r="M325" s="10"/>
      <c r="N325" s="10"/>
      <c r="O325" s="10">
        <v>12</v>
      </c>
      <c r="P325" s="10"/>
      <c r="Q325" s="10">
        <v>13</v>
      </c>
      <c r="R325" s="10"/>
      <c r="S325" s="10"/>
      <c r="T325" s="10">
        <v>11</v>
      </c>
      <c r="U325" s="10"/>
      <c r="V325" s="9" t="str">
        <f t="shared" si="15"/>
        <v>Giro42882</v>
      </c>
      <c r="W325" s="11" t="s">
        <v>38</v>
      </c>
      <c r="X325" s="11" t="s">
        <v>47</v>
      </c>
      <c r="Y325" s="10">
        <v>190</v>
      </c>
      <c r="Z32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25" s="10">
        <v>108</v>
      </c>
      <c r="AB3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25" s="10">
        <v>5</v>
      </c>
      <c r="AD325" s="10">
        <v>9</v>
      </c>
      <c r="AE325" s="10">
        <f t="shared" si="16"/>
        <v>55</v>
      </c>
      <c r="AF325" s="10">
        <f t="shared" si="17"/>
        <v>5</v>
      </c>
      <c r="AG325" s="15">
        <f>Tableau2[[#This Row],[Teams]]/Tableau2[[#This Row],[Fields]]</f>
        <v>11</v>
      </c>
      <c r="AH325" s="13"/>
      <c r="AI325" s="13"/>
    </row>
    <row r="326" spans="1:35" hidden="1">
      <c r="A326" s="9">
        <v>42882</v>
      </c>
      <c r="B326" s="10" t="s">
        <v>49</v>
      </c>
      <c r="C326" s="11">
        <v>5</v>
      </c>
      <c r="D326" s="10" t="s">
        <v>134</v>
      </c>
      <c r="E326" s="10"/>
      <c r="F326" s="10"/>
      <c r="G326" s="10">
        <v>6</v>
      </c>
      <c r="H326" s="10"/>
      <c r="I326" s="10"/>
      <c r="J326" s="10"/>
      <c r="K326" s="10"/>
      <c r="L326" s="10"/>
      <c r="M326" s="10">
        <v>4</v>
      </c>
      <c r="N326" s="10"/>
      <c r="O326" s="10"/>
      <c r="P326" s="10"/>
      <c r="Q326" s="10"/>
      <c r="R326" s="10">
        <v>11</v>
      </c>
      <c r="S326" s="10"/>
      <c r="T326" s="10">
        <v>10</v>
      </c>
      <c r="U326" s="10"/>
      <c r="V326" s="9" t="str">
        <f t="shared" si="15"/>
        <v>Belgique42882</v>
      </c>
      <c r="W326" s="11" t="s">
        <v>38</v>
      </c>
      <c r="X326" s="11" t="s">
        <v>34</v>
      </c>
      <c r="Y326" s="10">
        <v>167</v>
      </c>
      <c r="Z32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26" s="10">
        <v>89</v>
      </c>
      <c r="AB3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26" s="10">
        <v>3</v>
      </c>
      <c r="AD326" s="10">
        <v>8</v>
      </c>
      <c r="AE326" s="10">
        <f t="shared" si="16"/>
        <v>31</v>
      </c>
      <c r="AF326" s="10">
        <f t="shared" si="17"/>
        <v>4</v>
      </c>
      <c r="AG326" s="15">
        <f>Tableau2[[#This Row],[Teams]]/Tableau2[[#This Row],[Fields]]</f>
        <v>7.75</v>
      </c>
      <c r="AH326" s="13"/>
      <c r="AI326" s="13"/>
    </row>
    <row r="327" spans="1:35" hidden="1">
      <c r="A327" s="9">
        <v>42882</v>
      </c>
      <c r="B327" s="10" t="s">
        <v>49</v>
      </c>
      <c r="C327" s="11">
        <v>5</v>
      </c>
      <c r="D327" s="10" t="s">
        <v>135</v>
      </c>
      <c r="E327" s="10"/>
      <c r="F327" s="10"/>
      <c r="G327" s="10">
        <v>5</v>
      </c>
      <c r="H327" s="10"/>
      <c r="I327" s="10"/>
      <c r="J327" s="10"/>
      <c r="K327" s="10"/>
      <c r="L327" s="10">
        <v>3</v>
      </c>
      <c r="M327" s="10"/>
      <c r="N327" s="10"/>
      <c r="O327" s="10"/>
      <c r="P327" s="10">
        <v>3</v>
      </c>
      <c r="Q327" s="10"/>
      <c r="R327" s="10"/>
      <c r="S327" s="10">
        <v>4</v>
      </c>
      <c r="T327" s="10"/>
      <c r="U327" s="10"/>
      <c r="V327" s="9" t="str">
        <f t="shared" si="15"/>
        <v>GP Plumelec42882</v>
      </c>
      <c r="W327" s="11" t="s">
        <v>33</v>
      </c>
      <c r="X327" s="11" t="s">
        <v>34</v>
      </c>
      <c r="Y327" s="10">
        <v>177</v>
      </c>
      <c r="Z32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27" s="10">
        <v>98</v>
      </c>
      <c r="AB3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27" s="10">
        <v>2</v>
      </c>
      <c r="AD327" s="10">
        <v>8</v>
      </c>
      <c r="AE327" s="10">
        <f t="shared" si="16"/>
        <v>15</v>
      </c>
      <c r="AF327" s="10">
        <f t="shared" si="17"/>
        <v>4</v>
      </c>
      <c r="AG327" s="15">
        <f>Tableau2[[#This Row],[Teams]]/Tableau2[[#This Row],[Fields]]</f>
        <v>3.75</v>
      </c>
      <c r="AH327" s="13"/>
      <c r="AI327" s="13"/>
    </row>
    <row r="328" spans="1:35" hidden="1">
      <c r="A328" s="9">
        <v>42883</v>
      </c>
      <c r="B328" s="10" t="s">
        <v>50</v>
      </c>
      <c r="C328" s="11">
        <v>5</v>
      </c>
      <c r="D328" s="10" t="s">
        <v>128</v>
      </c>
      <c r="E328" s="10"/>
      <c r="F328" s="10">
        <v>10</v>
      </c>
      <c r="G328" s="10"/>
      <c r="H328" s="10"/>
      <c r="I328" s="10"/>
      <c r="J328" s="10"/>
      <c r="K328" s="10">
        <v>9</v>
      </c>
      <c r="L328" s="10"/>
      <c r="M328" s="10"/>
      <c r="N328" s="10"/>
      <c r="O328" s="10">
        <v>12</v>
      </c>
      <c r="P328" s="10"/>
      <c r="Q328" s="10">
        <v>13</v>
      </c>
      <c r="R328" s="10"/>
      <c r="S328" s="10"/>
      <c r="T328" s="10">
        <v>11</v>
      </c>
      <c r="U328" s="10"/>
      <c r="V328" s="9" t="str">
        <f t="shared" si="15"/>
        <v>Giro42883</v>
      </c>
      <c r="W328" s="11" t="s">
        <v>38</v>
      </c>
      <c r="X328" s="11" t="s">
        <v>45</v>
      </c>
      <c r="Y328" s="10">
        <v>29</v>
      </c>
      <c r="Z32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28" s="10">
        <v>28</v>
      </c>
      <c r="AB3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28" s="10">
        <v>5</v>
      </c>
      <c r="AD328" s="10">
        <v>9</v>
      </c>
      <c r="AE328" s="10">
        <f t="shared" si="16"/>
        <v>55</v>
      </c>
      <c r="AF328" s="10">
        <f t="shared" si="17"/>
        <v>5</v>
      </c>
      <c r="AG328" s="15">
        <f>Tableau2[[#This Row],[Teams]]/Tableau2[[#This Row],[Fields]]</f>
        <v>11</v>
      </c>
      <c r="AH328" s="13"/>
      <c r="AI328" s="13"/>
    </row>
    <row r="329" spans="1:35" hidden="1">
      <c r="A329" s="9">
        <v>42883</v>
      </c>
      <c r="B329" s="10" t="s">
        <v>50</v>
      </c>
      <c r="C329" s="11">
        <v>5</v>
      </c>
      <c r="D329" s="10" t="s">
        <v>134</v>
      </c>
      <c r="E329" s="10"/>
      <c r="F329" s="10"/>
      <c r="G329" s="10">
        <v>6</v>
      </c>
      <c r="H329" s="10"/>
      <c r="I329" s="10"/>
      <c r="J329" s="10"/>
      <c r="K329" s="10"/>
      <c r="L329" s="10"/>
      <c r="M329" s="10">
        <v>4</v>
      </c>
      <c r="N329" s="10"/>
      <c r="O329" s="10"/>
      <c r="P329" s="10"/>
      <c r="Q329" s="10"/>
      <c r="R329" s="10">
        <v>11</v>
      </c>
      <c r="S329" s="10"/>
      <c r="T329" s="10">
        <v>10</v>
      </c>
      <c r="U329" s="10"/>
      <c r="V329" s="9" t="str">
        <f t="shared" si="15"/>
        <v>Belgique42883</v>
      </c>
      <c r="W329" s="11" t="s">
        <v>38</v>
      </c>
      <c r="X329" s="11" t="s">
        <v>39</v>
      </c>
      <c r="Y329" s="10">
        <v>169</v>
      </c>
      <c r="Z32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29" s="10">
        <v>89</v>
      </c>
      <c r="AB3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29" s="10">
        <v>3</v>
      </c>
      <c r="AD329" s="10">
        <v>8</v>
      </c>
      <c r="AE329" s="10">
        <f t="shared" si="16"/>
        <v>31</v>
      </c>
      <c r="AF329" s="10">
        <f t="shared" si="17"/>
        <v>4</v>
      </c>
      <c r="AG329" s="15">
        <f>Tableau2[[#This Row],[Teams]]/Tableau2[[#This Row],[Fields]]</f>
        <v>7.75</v>
      </c>
      <c r="AH329" s="13"/>
      <c r="AI329" s="13"/>
    </row>
    <row r="330" spans="1:35" hidden="1">
      <c r="A330" s="9">
        <v>42883</v>
      </c>
      <c r="B330" s="10" t="s">
        <v>50</v>
      </c>
      <c r="C330" s="11">
        <v>5</v>
      </c>
      <c r="D330" s="10" t="s">
        <v>136</v>
      </c>
      <c r="E330" s="10"/>
      <c r="F330" s="10"/>
      <c r="G330" s="10">
        <v>5</v>
      </c>
      <c r="H330" s="10"/>
      <c r="I330" s="10"/>
      <c r="J330" s="10"/>
      <c r="K330" s="10"/>
      <c r="L330" s="10">
        <v>5</v>
      </c>
      <c r="M330" s="10"/>
      <c r="N330" s="10"/>
      <c r="O330" s="10"/>
      <c r="P330" s="10">
        <v>5</v>
      </c>
      <c r="Q330" s="10"/>
      <c r="R330" s="10"/>
      <c r="S330" s="10">
        <v>8</v>
      </c>
      <c r="T330" s="10"/>
      <c r="U330" s="10"/>
      <c r="V330" s="9" t="str">
        <f t="shared" si="15"/>
        <v>Les Boucles de Chateaulin42883</v>
      </c>
      <c r="W330" s="11" t="s">
        <v>33</v>
      </c>
      <c r="X330" s="11" t="s">
        <v>34</v>
      </c>
      <c r="Y330" s="10">
        <v>166</v>
      </c>
      <c r="Z33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30" s="10">
        <v>80</v>
      </c>
      <c r="AB3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30" s="10">
        <v>2</v>
      </c>
      <c r="AD330" s="10">
        <v>8</v>
      </c>
      <c r="AE330" s="10">
        <f t="shared" si="16"/>
        <v>23</v>
      </c>
      <c r="AF330" s="10">
        <f t="shared" si="17"/>
        <v>4</v>
      </c>
      <c r="AG330" s="15">
        <f>Tableau2[[#This Row],[Teams]]/Tableau2[[#This Row],[Fields]]</f>
        <v>5.75</v>
      </c>
      <c r="AH330" s="13"/>
      <c r="AI330" s="13"/>
    </row>
    <row r="331" spans="1:35" hidden="1">
      <c r="A331" s="9">
        <v>42884</v>
      </c>
      <c r="B331" s="10" t="s">
        <v>36</v>
      </c>
      <c r="C331" s="11">
        <v>5</v>
      </c>
      <c r="D331" s="10" t="s">
        <v>137</v>
      </c>
      <c r="E331" s="10"/>
      <c r="F331" s="10">
        <v>8</v>
      </c>
      <c r="G331" s="10"/>
      <c r="H331" s="10"/>
      <c r="I331" s="10"/>
      <c r="J331" s="10"/>
      <c r="K331" s="10">
        <v>21</v>
      </c>
      <c r="L331" s="10"/>
      <c r="M331" s="10"/>
      <c r="N331" s="10"/>
      <c r="O331" s="10">
        <v>12</v>
      </c>
      <c r="P331" s="10"/>
      <c r="Q331" s="10">
        <v>13</v>
      </c>
      <c r="R331" s="10"/>
      <c r="S331" s="10">
        <v>13</v>
      </c>
      <c r="T331" s="10"/>
      <c r="U331" s="10"/>
      <c r="V331" s="9" t="str">
        <f t="shared" si="15"/>
        <v>Winstom Salem42884</v>
      </c>
      <c r="W331" s="11" t="s">
        <v>33</v>
      </c>
      <c r="X331" s="11" t="s">
        <v>34</v>
      </c>
      <c r="Y331" s="10">
        <v>180</v>
      </c>
      <c r="Z33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31" s="10">
        <v>100</v>
      </c>
      <c r="AB3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1" s="10">
        <v>2</v>
      </c>
      <c r="AD331" s="10">
        <v>8</v>
      </c>
      <c r="AE331" s="10">
        <f t="shared" si="16"/>
        <v>67</v>
      </c>
      <c r="AF331" s="10">
        <f t="shared" si="17"/>
        <v>5</v>
      </c>
      <c r="AG331" s="15">
        <f>Tableau2[[#This Row],[Teams]]/Tableau2[[#This Row],[Fields]]</f>
        <v>13.4</v>
      </c>
      <c r="AH331" s="13"/>
      <c r="AI331" s="13"/>
    </row>
    <row r="332" spans="1:35" hidden="1">
      <c r="A332" s="9">
        <v>42885</v>
      </c>
      <c r="B332" s="10" t="s">
        <v>42</v>
      </c>
      <c r="C332" s="11">
        <v>5</v>
      </c>
      <c r="D332" s="10" t="s">
        <v>32</v>
      </c>
      <c r="E332" s="10"/>
      <c r="F332" s="10"/>
      <c r="G332" s="10">
        <v>12</v>
      </c>
      <c r="H332" s="10"/>
      <c r="I332" s="10"/>
      <c r="J332" s="10"/>
      <c r="K332" s="10"/>
      <c r="L332" s="10">
        <v>11</v>
      </c>
      <c r="M332" s="10"/>
      <c r="N332" s="10"/>
      <c r="O332" s="10"/>
      <c r="P332" s="10">
        <v>19</v>
      </c>
      <c r="Q332" s="10"/>
      <c r="R332" s="10">
        <v>19</v>
      </c>
      <c r="S332" s="10"/>
      <c r="T332" s="10">
        <v>9</v>
      </c>
      <c r="U332" s="10"/>
      <c r="V332" s="9" t="str">
        <f t="shared" si="15"/>
        <v>Fantasy42885</v>
      </c>
      <c r="W332" s="11" t="s">
        <v>33</v>
      </c>
      <c r="X332" s="11" t="s">
        <v>39</v>
      </c>
      <c r="Y332" s="10">
        <v>177</v>
      </c>
      <c r="Z33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32" s="10">
        <v>96</v>
      </c>
      <c r="AB3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2" s="10">
        <v>1</v>
      </c>
      <c r="AD332" s="10">
        <v>8</v>
      </c>
      <c r="AE332" s="10">
        <f t="shared" si="16"/>
        <v>70</v>
      </c>
      <c r="AF332" s="10">
        <f t="shared" si="17"/>
        <v>5</v>
      </c>
      <c r="AG332" s="15">
        <f>Tableau2[[#This Row],[Teams]]/Tableau2[[#This Row],[Fields]]</f>
        <v>14</v>
      </c>
      <c r="AH332" s="13"/>
      <c r="AI332" s="13"/>
    </row>
    <row r="333" spans="1:35" hidden="1">
      <c r="A333" s="9">
        <v>42886</v>
      </c>
      <c r="B333" s="10" t="s">
        <v>44</v>
      </c>
      <c r="C333" s="11">
        <v>5</v>
      </c>
      <c r="D333" s="10" t="s">
        <v>138</v>
      </c>
      <c r="E333" s="10"/>
      <c r="F333" s="10"/>
      <c r="G333" s="10">
        <v>7</v>
      </c>
      <c r="H333" s="10"/>
      <c r="I333" s="10"/>
      <c r="J333" s="10"/>
      <c r="K333" s="10"/>
      <c r="L333" s="10"/>
      <c r="M333" s="10">
        <v>5</v>
      </c>
      <c r="N333" s="10"/>
      <c r="O333" s="10"/>
      <c r="P333" s="10">
        <v>9</v>
      </c>
      <c r="Q333" s="10"/>
      <c r="R333" s="10"/>
      <c r="S333" s="10">
        <v>15</v>
      </c>
      <c r="T333" s="10"/>
      <c r="U333" s="10"/>
      <c r="V333" s="9" t="str">
        <f t="shared" si="15"/>
        <v>Luxembourg42886</v>
      </c>
      <c r="W333" s="11" t="s">
        <v>38</v>
      </c>
      <c r="X333" s="11" t="s">
        <v>45</v>
      </c>
      <c r="Y333" s="10">
        <v>2</v>
      </c>
      <c r="Z33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33" s="10">
        <v>1</v>
      </c>
      <c r="AB3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33" s="10">
        <v>3</v>
      </c>
      <c r="AD333" s="10">
        <v>8</v>
      </c>
      <c r="AE333" s="10">
        <f t="shared" si="16"/>
        <v>36</v>
      </c>
      <c r="AF333" s="10">
        <f t="shared" si="17"/>
        <v>4</v>
      </c>
      <c r="AG333" s="15">
        <f>Tableau2[[#This Row],[Teams]]/Tableau2[[#This Row],[Fields]]</f>
        <v>9</v>
      </c>
      <c r="AH333" s="13"/>
      <c r="AI333" s="13"/>
    </row>
    <row r="334" spans="1:35" hidden="1">
      <c r="A334" s="9">
        <v>42886</v>
      </c>
      <c r="B334" s="10" t="s">
        <v>44</v>
      </c>
      <c r="C334" s="11">
        <v>5</v>
      </c>
      <c r="D334" s="10" t="s">
        <v>32</v>
      </c>
      <c r="E334" s="10"/>
      <c r="F334" s="10">
        <v>6</v>
      </c>
      <c r="G334" s="10"/>
      <c r="H334" s="10"/>
      <c r="I334" s="10"/>
      <c r="J334" s="10"/>
      <c r="K334" s="10">
        <v>9</v>
      </c>
      <c r="L334" s="10"/>
      <c r="M334" s="10"/>
      <c r="N334" s="10">
        <v>3</v>
      </c>
      <c r="O334" s="10"/>
      <c r="P334" s="10"/>
      <c r="Q334" s="10">
        <v>11</v>
      </c>
      <c r="R334" s="10"/>
      <c r="S334" s="10"/>
      <c r="T334" s="10">
        <v>9</v>
      </c>
      <c r="U334" s="10"/>
      <c r="V334" s="9" t="str">
        <f t="shared" si="15"/>
        <v>Fantasy42886</v>
      </c>
      <c r="W334" s="11" t="s">
        <v>33</v>
      </c>
      <c r="X334" s="11" t="s">
        <v>47</v>
      </c>
      <c r="Y334" s="10">
        <v>141</v>
      </c>
      <c r="Z33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34" s="10">
        <v>90</v>
      </c>
      <c r="AB3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34" s="10">
        <v>1</v>
      </c>
      <c r="AD334" s="10">
        <v>8</v>
      </c>
      <c r="AE334" s="10">
        <f t="shared" si="16"/>
        <v>38</v>
      </c>
      <c r="AF334" s="10">
        <f t="shared" si="17"/>
        <v>5</v>
      </c>
      <c r="AG334" s="15">
        <f>Tableau2[[#This Row],[Teams]]/Tableau2[[#This Row],[Fields]]</f>
        <v>7.6</v>
      </c>
      <c r="AH334" s="13"/>
      <c r="AI334" s="13"/>
    </row>
    <row r="335" spans="1:35" hidden="1">
      <c r="A335" s="9">
        <v>42887</v>
      </c>
      <c r="B335" s="10" t="s">
        <v>46</v>
      </c>
      <c r="C335" s="11">
        <v>6</v>
      </c>
      <c r="D335" s="10" t="s">
        <v>32</v>
      </c>
      <c r="E335" s="10"/>
      <c r="F335" s="10">
        <v>6</v>
      </c>
      <c r="G335" s="10"/>
      <c r="H335" s="10"/>
      <c r="I335" s="10"/>
      <c r="J335" s="10"/>
      <c r="K335" s="10">
        <v>10</v>
      </c>
      <c r="L335" s="10"/>
      <c r="M335" s="10"/>
      <c r="N335" s="10"/>
      <c r="O335" s="10">
        <v>7</v>
      </c>
      <c r="P335" s="10"/>
      <c r="Q335" s="10">
        <v>9</v>
      </c>
      <c r="R335" s="10"/>
      <c r="S335" s="10"/>
      <c r="T335" s="10">
        <v>13</v>
      </c>
      <c r="U335" s="10"/>
      <c r="V335" s="9" t="str">
        <f t="shared" si="15"/>
        <v>Fantasy42887</v>
      </c>
      <c r="W335" s="11" t="s">
        <v>33</v>
      </c>
      <c r="X335" s="11" t="s">
        <v>39</v>
      </c>
      <c r="Y335" s="10">
        <v>167</v>
      </c>
      <c r="Z33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35" s="10">
        <v>96</v>
      </c>
      <c r="AB3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5" s="10">
        <v>1</v>
      </c>
      <c r="AD335" s="10">
        <v>8</v>
      </c>
      <c r="AE335" s="10">
        <f t="shared" si="16"/>
        <v>45</v>
      </c>
      <c r="AF335" s="10">
        <f t="shared" si="17"/>
        <v>5</v>
      </c>
      <c r="AG335" s="15">
        <f>Tableau2[[#This Row],[Teams]]/Tableau2[[#This Row],[Fields]]</f>
        <v>9</v>
      </c>
      <c r="AH335" s="13"/>
      <c r="AI335" s="13"/>
    </row>
    <row r="336" spans="1:35" hidden="1">
      <c r="A336" s="9">
        <v>42887</v>
      </c>
      <c r="B336" s="10" t="s">
        <v>46</v>
      </c>
      <c r="C336" s="11">
        <v>6</v>
      </c>
      <c r="D336" s="10" t="s">
        <v>138</v>
      </c>
      <c r="E336" s="10"/>
      <c r="F336" s="10"/>
      <c r="G336" s="10">
        <v>7</v>
      </c>
      <c r="H336" s="10"/>
      <c r="I336" s="10"/>
      <c r="J336" s="10"/>
      <c r="K336" s="10"/>
      <c r="L336" s="10"/>
      <c r="M336" s="10">
        <v>5</v>
      </c>
      <c r="N336" s="10"/>
      <c r="O336" s="10"/>
      <c r="P336" s="10">
        <v>9</v>
      </c>
      <c r="Q336" s="10"/>
      <c r="R336" s="10"/>
      <c r="S336" s="10">
        <v>15</v>
      </c>
      <c r="T336" s="10"/>
      <c r="U336" s="10"/>
      <c r="V336" s="9" t="str">
        <f t="shared" si="15"/>
        <v>Luxembourg42887</v>
      </c>
      <c r="W336" s="11" t="s">
        <v>38</v>
      </c>
      <c r="X336" s="11" t="s">
        <v>34</v>
      </c>
      <c r="Y336" s="10">
        <v>171</v>
      </c>
      <c r="Z33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36" s="10">
        <v>90</v>
      </c>
      <c r="AB3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36" s="10">
        <v>3</v>
      </c>
      <c r="AD336" s="10">
        <v>8</v>
      </c>
      <c r="AE336" s="10">
        <f t="shared" si="16"/>
        <v>36</v>
      </c>
      <c r="AF336" s="10">
        <f t="shared" si="17"/>
        <v>4</v>
      </c>
      <c r="AG336" s="15">
        <f>Tableau2[[#This Row],[Teams]]/Tableau2[[#This Row],[Fields]]</f>
        <v>9</v>
      </c>
      <c r="AH336" s="13"/>
      <c r="AI336" s="13"/>
    </row>
    <row r="337" spans="1:35" hidden="1">
      <c r="A337" s="9">
        <v>42888</v>
      </c>
      <c r="B337" s="10" t="s">
        <v>48</v>
      </c>
      <c r="C337" s="11">
        <v>6</v>
      </c>
      <c r="D337" s="10" t="s">
        <v>32</v>
      </c>
      <c r="E337" s="10"/>
      <c r="F337" s="10">
        <v>11</v>
      </c>
      <c r="G337" s="10"/>
      <c r="H337" s="10"/>
      <c r="I337" s="10"/>
      <c r="J337" s="10"/>
      <c r="K337" s="10">
        <v>12</v>
      </c>
      <c r="L337" s="10"/>
      <c r="M337" s="10"/>
      <c r="N337" s="10"/>
      <c r="O337" s="10">
        <v>10</v>
      </c>
      <c r="P337" s="10"/>
      <c r="Q337" s="10">
        <v>12</v>
      </c>
      <c r="R337" s="10"/>
      <c r="S337" s="10"/>
      <c r="T337" s="10">
        <v>8</v>
      </c>
      <c r="U337" s="10"/>
      <c r="V337" s="9" t="str">
        <f t="shared" si="15"/>
        <v>Fantasy42888</v>
      </c>
      <c r="W337" s="11" t="s">
        <v>33</v>
      </c>
      <c r="X337" s="11" t="s">
        <v>34</v>
      </c>
      <c r="Y337" s="10">
        <v>166</v>
      </c>
      <c r="Z33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37" s="10">
        <v>91</v>
      </c>
      <c r="AB33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7" s="10">
        <v>1</v>
      </c>
      <c r="AD337" s="10">
        <v>8</v>
      </c>
      <c r="AE337" s="10">
        <f t="shared" si="16"/>
        <v>53</v>
      </c>
      <c r="AF337" s="10">
        <f t="shared" si="17"/>
        <v>5</v>
      </c>
      <c r="AG337" s="15">
        <f>Tableau2[[#This Row],[Teams]]/Tableau2[[#This Row],[Fields]]</f>
        <v>10.6</v>
      </c>
      <c r="AH337" s="13"/>
      <c r="AI337" s="13"/>
    </row>
    <row r="338" spans="1:35" hidden="1">
      <c r="A338" s="9">
        <v>42888</v>
      </c>
      <c r="B338" s="10" t="s">
        <v>48</v>
      </c>
      <c r="C338" s="11">
        <v>6</v>
      </c>
      <c r="D338" s="10" t="s">
        <v>138</v>
      </c>
      <c r="E338" s="10"/>
      <c r="F338" s="10"/>
      <c r="G338" s="10">
        <v>7</v>
      </c>
      <c r="H338" s="10"/>
      <c r="I338" s="10"/>
      <c r="J338" s="10"/>
      <c r="K338" s="10"/>
      <c r="L338" s="10"/>
      <c r="M338" s="10">
        <v>5</v>
      </c>
      <c r="N338" s="10"/>
      <c r="O338" s="10"/>
      <c r="P338" s="10">
        <v>9</v>
      </c>
      <c r="Q338" s="10"/>
      <c r="R338" s="10"/>
      <c r="S338" s="10">
        <v>15</v>
      </c>
      <c r="T338" s="10"/>
      <c r="U338" s="10"/>
      <c r="V338" s="9" t="str">
        <f t="shared" si="15"/>
        <v>Luxembourg42888</v>
      </c>
      <c r="W338" s="11" t="s">
        <v>38</v>
      </c>
      <c r="X338" s="11" t="s">
        <v>34</v>
      </c>
      <c r="Y338" s="10">
        <v>177</v>
      </c>
      <c r="Z33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38" s="10">
        <v>98</v>
      </c>
      <c r="AB33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8" s="10">
        <v>3</v>
      </c>
      <c r="AD338" s="10">
        <v>8</v>
      </c>
      <c r="AE338" s="10">
        <f t="shared" si="16"/>
        <v>36</v>
      </c>
      <c r="AF338" s="10">
        <f t="shared" si="17"/>
        <v>4</v>
      </c>
      <c r="AG338" s="15">
        <f>Tableau2[[#This Row],[Teams]]/Tableau2[[#This Row],[Fields]]</f>
        <v>9</v>
      </c>
      <c r="AH338" s="13"/>
      <c r="AI338" s="13"/>
    </row>
    <row r="339" spans="1:35" hidden="1">
      <c r="A339" s="9">
        <v>42889</v>
      </c>
      <c r="B339" s="10" t="s">
        <v>49</v>
      </c>
      <c r="C339" s="11">
        <v>6</v>
      </c>
      <c r="D339" s="10" t="s">
        <v>138</v>
      </c>
      <c r="E339" s="10"/>
      <c r="F339" s="10"/>
      <c r="G339" s="10">
        <v>7</v>
      </c>
      <c r="H339" s="10"/>
      <c r="I339" s="10"/>
      <c r="J339" s="10"/>
      <c r="K339" s="10"/>
      <c r="L339" s="10"/>
      <c r="M339" s="10">
        <v>5</v>
      </c>
      <c r="N339" s="10"/>
      <c r="O339" s="10"/>
      <c r="P339" s="10">
        <v>9</v>
      </c>
      <c r="Q339" s="10"/>
      <c r="R339" s="10"/>
      <c r="S339" s="10">
        <v>15</v>
      </c>
      <c r="T339" s="10"/>
      <c r="U339" s="10"/>
      <c r="V339" s="9" t="str">
        <f t="shared" si="15"/>
        <v>Luxembourg42889</v>
      </c>
      <c r="W339" s="11" t="s">
        <v>38</v>
      </c>
      <c r="X339" s="11" t="s">
        <v>34</v>
      </c>
      <c r="Y339" s="10">
        <v>191</v>
      </c>
      <c r="Z33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39" s="10">
        <v>105</v>
      </c>
      <c r="AB33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39" s="10">
        <v>3</v>
      </c>
      <c r="AD339" s="10">
        <v>8</v>
      </c>
      <c r="AE339" s="10">
        <f t="shared" si="16"/>
        <v>36</v>
      </c>
      <c r="AF339" s="10">
        <f t="shared" si="17"/>
        <v>4</v>
      </c>
      <c r="AG339" s="15">
        <f>Tableau2[[#This Row],[Teams]]/Tableau2[[#This Row],[Fields]]</f>
        <v>9</v>
      </c>
      <c r="AH339" s="13"/>
      <c r="AI339" s="13"/>
    </row>
    <row r="340" spans="1:35" hidden="1">
      <c r="A340" s="9">
        <v>42889</v>
      </c>
      <c r="B340" s="10" t="s">
        <v>49</v>
      </c>
      <c r="C340" s="11">
        <v>6</v>
      </c>
      <c r="D340" s="10" t="s">
        <v>139</v>
      </c>
      <c r="E340" s="10"/>
      <c r="F340" s="10">
        <v>10</v>
      </c>
      <c r="G340" s="10"/>
      <c r="H340" s="10"/>
      <c r="I340" s="10"/>
      <c r="J340" s="10"/>
      <c r="K340" s="10">
        <v>10</v>
      </c>
      <c r="L340" s="10"/>
      <c r="M340" s="10"/>
      <c r="N340" s="10"/>
      <c r="O340" s="10">
        <v>6</v>
      </c>
      <c r="P340" s="10"/>
      <c r="Q340" s="10">
        <v>6</v>
      </c>
      <c r="R340" s="10"/>
      <c r="S340" s="10"/>
      <c r="T340" s="10">
        <v>7</v>
      </c>
      <c r="U340" s="10"/>
      <c r="V340" s="9" t="str">
        <f t="shared" si="15"/>
        <v>Heistse Pijl42889</v>
      </c>
      <c r="W340" s="11" t="s">
        <v>33</v>
      </c>
      <c r="X340" s="11" t="s">
        <v>39</v>
      </c>
      <c r="Y340" s="10">
        <v>183</v>
      </c>
      <c r="Z34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0" s="10">
        <v>96</v>
      </c>
      <c r="AB34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0" s="10">
        <v>2</v>
      </c>
      <c r="AD340" s="10">
        <v>8</v>
      </c>
      <c r="AE340" s="10">
        <f t="shared" si="16"/>
        <v>39</v>
      </c>
      <c r="AF340" s="10">
        <f t="shared" si="17"/>
        <v>5</v>
      </c>
      <c r="AG340" s="15">
        <f>Tableau2[[#This Row],[Teams]]/Tableau2[[#This Row],[Fields]]</f>
        <v>7.8</v>
      </c>
      <c r="AH340" s="13"/>
      <c r="AI340" s="13"/>
    </row>
    <row r="341" spans="1:35" hidden="1">
      <c r="A341" s="9">
        <v>42890</v>
      </c>
      <c r="B341" s="10" t="s">
        <v>50</v>
      </c>
      <c r="C341" s="11">
        <v>6</v>
      </c>
      <c r="D341" s="10" t="s">
        <v>138</v>
      </c>
      <c r="E341" s="10"/>
      <c r="F341" s="10"/>
      <c r="G341" s="10">
        <v>7</v>
      </c>
      <c r="H341" s="10"/>
      <c r="I341" s="10"/>
      <c r="J341" s="10"/>
      <c r="K341" s="10"/>
      <c r="L341" s="10"/>
      <c r="M341" s="10">
        <v>5</v>
      </c>
      <c r="N341" s="10"/>
      <c r="O341" s="10"/>
      <c r="P341" s="10">
        <v>9</v>
      </c>
      <c r="Q341" s="10"/>
      <c r="R341" s="10"/>
      <c r="S341" s="10">
        <v>15</v>
      </c>
      <c r="T341" s="10"/>
      <c r="U341" s="10"/>
      <c r="V341" s="9" t="str">
        <f t="shared" si="15"/>
        <v>Luxembourg42890</v>
      </c>
      <c r="W341" s="11" t="s">
        <v>38</v>
      </c>
      <c r="X341" s="11" t="s">
        <v>34</v>
      </c>
      <c r="Y341" s="10">
        <v>175</v>
      </c>
      <c r="Z34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1" s="10">
        <v>94</v>
      </c>
      <c r="AB3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1" s="10">
        <v>3</v>
      </c>
      <c r="AD341" s="10">
        <v>8</v>
      </c>
      <c r="AE341" s="10">
        <f t="shared" si="16"/>
        <v>36</v>
      </c>
      <c r="AF341" s="10">
        <f t="shared" si="17"/>
        <v>4</v>
      </c>
      <c r="AG341" s="15">
        <f>Tableau2[[#This Row],[Teams]]/Tableau2[[#This Row],[Fields]]</f>
        <v>9</v>
      </c>
      <c r="AH341" s="13"/>
      <c r="AI341" s="13"/>
    </row>
    <row r="342" spans="1:35" hidden="1">
      <c r="A342" s="9">
        <v>42890</v>
      </c>
      <c r="B342" s="10" t="s">
        <v>50</v>
      </c>
      <c r="C342" s="11">
        <v>6</v>
      </c>
      <c r="D342" s="10" t="s">
        <v>140</v>
      </c>
      <c r="E342" s="10"/>
      <c r="F342" s="10">
        <v>6</v>
      </c>
      <c r="G342" s="10"/>
      <c r="H342" s="10"/>
      <c r="I342" s="10"/>
      <c r="J342" s="10"/>
      <c r="K342" s="10">
        <v>5</v>
      </c>
      <c r="L342" s="10"/>
      <c r="M342" s="10"/>
      <c r="N342" s="10">
        <v>2</v>
      </c>
      <c r="O342" s="10"/>
      <c r="P342" s="10"/>
      <c r="Q342" s="10">
        <v>8</v>
      </c>
      <c r="R342" s="10"/>
      <c r="S342" s="10">
        <v>10</v>
      </c>
      <c r="T342" s="10"/>
      <c r="U342" s="10"/>
      <c r="V342" s="9" t="str">
        <f t="shared" si="15"/>
        <v>Dauphiné42890</v>
      </c>
      <c r="W342" s="11" t="s">
        <v>38</v>
      </c>
      <c r="X342" s="11" t="s">
        <v>34</v>
      </c>
      <c r="Y342" s="10">
        <v>170</v>
      </c>
      <c r="Z34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42" s="10">
        <v>92</v>
      </c>
      <c r="AB34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2" s="10">
        <v>4</v>
      </c>
      <c r="AD342" s="10">
        <v>9</v>
      </c>
      <c r="AE342" s="10">
        <f t="shared" si="16"/>
        <v>31</v>
      </c>
      <c r="AF342" s="10">
        <f t="shared" si="17"/>
        <v>5</v>
      </c>
      <c r="AG342" s="15">
        <f>Tableau2[[#This Row],[Teams]]/Tableau2[[#This Row],[Fields]]</f>
        <v>6.2</v>
      </c>
      <c r="AH342" s="13"/>
      <c r="AI342" s="13"/>
    </row>
    <row r="343" spans="1:35" hidden="1">
      <c r="A343" s="9">
        <v>42890</v>
      </c>
      <c r="B343" s="10" t="s">
        <v>50</v>
      </c>
      <c r="C343" s="11">
        <v>6</v>
      </c>
      <c r="D343" s="10" t="s">
        <v>32</v>
      </c>
      <c r="E343" s="10"/>
      <c r="F343" s="10"/>
      <c r="G343" s="10">
        <v>5</v>
      </c>
      <c r="H343" s="10"/>
      <c r="I343" s="10"/>
      <c r="J343" s="10"/>
      <c r="K343" s="10"/>
      <c r="L343" s="10">
        <v>5</v>
      </c>
      <c r="M343" s="10"/>
      <c r="N343" s="10"/>
      <c r="O343" s="10">
        <v>4</v>
      </c>
      <c r="P343" s="10"/>
      <c r="Q343" s="10"/>
      <c r="R343" s="10">
        <v>2</v>
      </c>
      <c r="S343" s="10"/>
      <c r="T343" s="10">
        <v>9</v>
      </c>
      <c r="U343" s="10"/>
      <c r="V343" s="9" t="str">
        <f t="shared" si="15"/>
        <v>Fantasy42890</v>
      </c>
      <c r="W343" s="11" t="s">
        <v>33</v>
      </c>
      <c r="X343" s="11" t="s">
        <v>47</v>
      </c>
      <c r="Y343" s="10">
        <v>178</v>
      </c>
      <c r="Z34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3" s="10">
        <v>119</v>
      </c>
      <c r="AB34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43" s="10">
        <v>1</v>
      </c>
      <c r="AD343" s="10">
        <v>8</v>
      </c>
      <c r="AE343" s="10">
        <f t="shared" si="16"/>
        <v>25</v>
      </c>
      <c r="AF343" s="10">
        <f t="shared" si="17"/>
        <v>5</v>
      </c>
      <c r="AG343" s="15">
        <f>Tableau2[[#This Row],[Teams]]/Tableau2[[#This Row],[Fields]]</f>
        <v>5</v>
      </c>
      <c r="AH343" s="13"/>
      <c r="AI343" s="13"/>
    </row>
    <row r="344" spans="1:35" hidden="1">
      <c r="A344" s="9">
        <v>42891</v>
      </c>
      <c r="B344" s="10" t="s">
        <v>36</v>
      </c>
      <c r="C344" s="11">
        <v>6</v>
      </c>
      <c r="D344" s="10" t="s">
        <v>32</v>
      </c>
      <c r="E344" s="10"/>
      <c r="F344" s="10"/>
      <c r="G344" s="10">
        <v>10</v>
      </c>
      <c r="H344" s="10"/>
      <c r="I344" s="10"/>
      <c r="J344" s="10"/>
      <c r="K344" s="10"/>
      <c r="L344" s="10">
        <v>12</v>
      </c>
      <c r="M344" s="10"/>
      <c r="N344" s="10"/>
      <c r="O344" s="10">
        <v>11</v>
      </c>
      <c r="P344" s="10"/>
      <c r="Q344" s="10"/>
      <c r="R344" s="10">
        <v>15</v>
      </c>
      <c r="S344" s="10"/>
      <c r="T344" s="10">
        <v>7</v>
      </c>
      <c r="U344" s="10"/>
      <c r="V344" s="9" t="str">
        <f t="shared" si="15"/>
        <v>Fantasy42891</v>
      </c>
      <c r="W344" s="11" t="s">
        <v>33</v>
      </c>
      <c r="X344" s="11" t="s">
        <v>39</v>
      </c>
      <c r="Y344" s="10">
        <v>210</v>
      </c>
      <c r="Z34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44" s="10">
        <v>110</v>
      </c>
      <c r="AB34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44" s="10">
        <v>1</v>
      </c>
      <c r="AD344" s="10">
        <v>9</v>
      </c>
      <c r="AE344" s="10">
        <f t="shared" si="16"/>
        <v>55</v>
      </c>
      <c r="AF344" s="10">
        <f t="shared" si="17"/>
        <v>5</v>
      </c>
      <c r="AG344" s="15">
        <f>Tableau2[[#This Row],[Teams]]/Tableau2[[#This Row],[Fields]]</f>
        <v>11</v>
      </c>
      <c r="AH344" s="13"/>
      <c r="AI344" s="13"/>
    </row>
    <row r="345" spans="1:35" hidden="1">
      <c r="A345" s="9">
        <v>42891</v>
      </c>
      <c r="B345" s="10" t="s">
        <v>36</v>
      </c>
      <c r="C345" s="11">
        <v>6</v>
      </c>
      <c r="D345" s="10" t="s">
        <v>140</v>
      </c>
      <c r="E345" s="10"/>
      <c r="F345" s="10">
        <v>6</v>
      </c>
      <c r="G345" s="10"/>
      <c r="H345" s="10"/>
      <c r="I345" s="10"/>
      <c r="J345" s="10"/>
      <c r="K345" s="10">
        <v>5</v>
      </c>
      <c r="L345" s="10"/>
      <c r="M345" s="10"/>
      <c r="N345" s="10">
        <v>2</v>
      </c>
      <c r="O345" s="10"/>
      <c r="P345" s="10"/>
      <c r="Q345" s="10">
        <v>8</v>
      </c>
      <c r="R345" s="10"/>
      <c r="S345" s="10">
        <v>10</v>
      </c>
      <c r="T345" s="10"/>
      <c r="U345" s="10"/>
      <c r="V345" s="9" t="str">
        <f t="shared" si="15"/>
        <v>Dauphiné42891</v>
      </c>
      <c r="W345" s="11" t="s">
        <v>38</v>
      </c>
      <c r="X345" s="11" t="s">
        <v>39</v>
      </c>
      <c r="Y345" s="10">
        <v>170</v>
      </c>
      <c r="Z34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45" s="10">
        <v>90</v>
      </c>
      <c r="AB3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45" s="10">
        <v>4</v>
      </c>
      <c r="AD345" s="10">
        <v>9</v>
      </c>
      <c r="AE345" s="10">
        <f t="shared" si="16"/>
        <v>31</v>
      </c>
      <c r="AF345" s="10">
        <f t="shared" si="17"/>
        <v>5</v>
      </c>
      <c r="AG345" s="15">
        <f>Tableau2[[#This Row],[Teams]]/Tableau2[[#This Row],[Fields]]</f>
        <v>6.2</v>
      </c>
      <c r="AH345" s="13"/>
      <c r="AI345" s="13"/>
    </row>
    <row r="346" spans="1:35" hidden="1">
      <c r="A346" s="9">
        <v>42892</v>
      </c>
      <c r="B346" s="10" t="s">
        <v>42</v>
      </c>
      <c r="C346" s="11">
        <v>6</v>
      </c>
      <c r="D346" s="10" t="s">
        <v>32</v>
      </c>
      <c r="E346" s="10"/>
      <c r="F346" s="10"/>
      <c r="G346" s="10">
        <v>11</v>
      </c>
      <c r="H346" s="10"/>
      <c r="I346" s="10"/>
      <c r="J346" s="10"/>
      <c r="K346" s="10"/>
      <c r="L346" s="10">
        <v>5</v>
      </c>
      <c r="M346" s="10"/>
      <c r="N346" s="10"/>
      <c r="O346" s="10">
        <v>14</v>
      </c>
      <c r="P346" s="10"/>
      <c r="Q346" s="10"/>
      <c r="R346" s="10">
        <v>8</v>
      </c>
      <c r="S346" s="10"/>
      <c r="T346" s="10">
        <v>11</v>
      </c>
      <c r="U346" s="10"/>
      <c r="V346" s="9" t="str">
        <f t="shared" si="15"/>
        <v>Fantasy42892</v>
      </c>
      <c r="W346" s="11" t="s">
        <v>33</v>
      </c>
      <c r="X346" s="11" t="s">
        <v>47</v>
      </c>
      <c r="Y346" s="10">
        <v>169</v>
      </c>
      <c r="Z34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46" s="10">
        <v>96</v>
      </c>
      <c r="AB34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6" s="10">
        <v>1</v>
      </c>
      <c r="AD346" s="10">
        <v>8</v>
      </c>
      <c r="AE346" s="10">
        <f t="shared" si="16"/>
        <v>49</v>
      </c>
      <c r="AF346" s="10">
        <f t="shared" si="17"/>
        <v>5</v>
      </c>
      <c r="AG346" s="15">
        <f>Tableau2[[#This Row],[Teams]]/Tableau2[[#This Row],[Fields]]</f>
        <v>9.8000000000000007</v>
      </c>
      <c r="AH346" s="13"/>
      <c r="AI346" s="13"/>
    </row>
    <row r="347" spans="1:35" hidden="1">
      <c r="A347" s="9">
        <v>42892</v>
      </c>
      <c r="B347" s="10" t="s">
        <v>42</v>
      </c>
      <c r="C347" s="11">
        <v>6</v>
      </c>
      <c r="D347" s="10" t="s">
        <v>140</v>
      </c>
      <c r="E347" s="10"/>
      <c r="F347" s="10">
        <v>6</v>
      </c>
      <c r="G347" s="10"/>
      <c r="H347" s="10"/>
      <c r="I347" s="10"/>
      <c r="J347" s="10"/>
      <c r="K347" s="10">
        <v>5</v>
      </c>
      <c r="L347" s="10"/>
      <c r="M347" s="10"/>
      <c r="N347" s="10">
        <v>2</v>
      </c>
      <c r="O347" s="10"/>
      <c r="P347" s="10"/>
      <c r="Q347" s="10">
        <v>8</v>
      </c>
      <c r="R347" s="10"/>
      <c r="S347" s="10">
        <v>10</v>
      </c>
      <c r="T347" s="10"/>
      <c r="U347" s="10"/>
      <c r="V347" s="9" t="str">
        <f t="shared" si="15"/>
        <v>Dauphiné42892</v>
      </c>
      <c r="W347" s="11" t="s">
        <v>38</v>
      </c>
      <c r="X347" s="11" t="s">
        <v>39</v>
      </c>
      <c r="Y347" s="10">
        <v>184</v>
      </c>
      <c r="Z34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7" s="10">
        <v>96</v>
      </c>
      <c r="AB34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7" s="10">
        <v>4</v>
      </c>
      <c r="AD347" s="10">
        <v>9</v>
      </c>
      <c r="AE347" s="10">
        <f t="shared" si="16"/>
        <v>31</v>
      </c>
      <c r="AF347" s="10">
        <f t="shared" si="17"/>
        <v>5</v>
      </c>
      <c r="AG347" s="15">
        <f>Tableau2[[#This Row],[Teams]]/Tableau2[[#This Row],[Fields]]</f>
        <v>6.2</v>
      </c>
      <c r="AH347" s="13"/>
      <c r="AI347" s="13"/>
    </row>
    <row r="348" spans="1:35" hidden="1">
      <c r="A348" s="9">
        <v>42893</v>
      </c>
      <c r="B348" s="10" t="s">
        <v>44</v>
      </c>
      <c r="C348" s="11">
        <v>6</v>
      </c>
      <c r="D348" s="10" t="s">
        <v>32</v>
      </c>
      <c r="E348" s="10"/>
      <c r="F348" s="10"/>
      <c r="G348" s="10">
        <v>12</v>
      </c>
      <c r="H348" s="10"/>
      <c r="I348" s="10"/>
      <c r="J348" s="10"/>
      <c r="K348" s="10"/>
      <c r="L348" s="10">
        <v>16</v>
      </c>
      <c r="M348" s="10"/>
      <c r="N348" s="10"/>
      <c r="O348" s="10">
        <v>13</v>
      </c>
      <c r="P348" s="10"/>
      <c r="Q348" s="10"/>
      <c r="R348" s="10">
        <v>14</v>
      </c>
      <c r="S348" s="10"/>
      <c r="T348" s="10">
        <v>15</v>
      </c>
      <c r="U348" s="10"/>
      <c r="V348" s="9" t="str">
        <f t="shared" si="15"/>
        <v>Fantasy42893</v>
      </c>
      <c r="W348" s="11" t="s">
        <v>33</v>
      </c>
      <c r="X348" s="11" t="s">
        <v>39</v>
      </c>
      <c r="Y348" s="10">
        <v>176</v>
      </c>
      <c r="Z34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48" s="10">
        <v>101</v>
      </c>
      <c r="AB3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48" s="10">
        <v>3</v>
      </c>
      <c r="AD348" s="10">
        <v>7</v>
      </c>
      <c r="AE348" s="10">
        <f t="shared" si="16"/>
        <v>70</v>
      </c>
      <c r="AF348" s="10">
        <f t="shared" si="17"/>
        <v>5</v>
      </c>
      <c r="AG348" s="15">
        <f>Tableau2[[#This Row],[Teams]]/Tableau2[[#This Row],[Fields]]</f>
        <v>14</v>
      </c>
      <c r="AH348" s="13"/>
      <c r="AI348" s="13"/>
    </row>
    <row r="349" spans="1:35" hidden="1">
      <c r="A349" s="9">
        <v>42893</v>
      </c>
      <c r="B349" s="10" t="s">
        <v>44</v>
      </c>
      <c r="C349" s="11">
        <v>6</v>
      </c>
      <c r="D349" s="10" t="s">
        <v>140</v>
      </c>
      <c r="E349" s="10"/>
      <c r="F349" s="10">
        <v>6</v>
      </c>
      <c r="G349" s="10"/>
      <c r="H349" s="10"/>
      <c r="I349" s="10"/>
      <c r="J349" s="10"/>
      <c r="K349" s="10">
        <v>5</v>
      </c>
      <c r="L349" s="10"/>
      <c r="M349" s="10"/>
      <c r="N349" s="10">
        <v>2</v>
      </c>
      <c r="O349" s="10"/>
      <c r="P349" s="10"/>
      <c r="Q349" s="10">
        <v>8</v>
      </c>
      <c r="R349" s="10"/>
      <c r="S349" s="10">
        <v>10</v>
      </c>
      <c r="T349" s="10"/>
      <c r="U349" s="10"/>
      <c r="V349" s="9" t="str">
        <f t="shared" si="15"/>
        <v>Dauphiné42893</v>
      </c>
      <c r="W349" s="11" t="s">
        <v>38</v>
      </c>
      <c r="X349" s="11" t="s">
        <v>45</v>
      </c>
      <c r="Y349" s="10">
        <v>23</v>
      </c>
      <c r="Z349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49" s="10">
        <v>22</v>
      </c>
      <c r="AB34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49" s="10">
        <v>4</v>
      </c>
      <c r="AD349" s="10">
        <v>9</v>
      </c>
      <c r="AE349" s="10">
        <f t="shared" si="16"/>
        <v>31</v>
      </c>
      <c r="AF349" s="10">
        <f t="shared" si="17"/>
        <v>5</v>
      </c>
      <c r="AG349" s="15">
        <f>Tableau2[[#This Row],[Teams]]/Tableau2[[#This Row],[Fields]]</f>
        <v>6.2</v>
      </c>
      <c r="AH349" s="13"/>
      <c r="AI349" s="13"/>
    </row>
    <row r="350" spans="1:35" hidden="1">
      <c r="A350" s="9">
        <v>42894</v>
      </c>
      <c r="B350" s="10" t="s">
        <v>46</v>
      </c>
      <c r="C350" s="11">
        <v>6</v>
      </c>
      <c r="D350" s="10" t="s">
        <v>141</v>
      </c>
      <c r="E350" s="10"/>
      <c r="F350" s="10"/>
      <c r="G350" s="10">
        <v>14</v>
      </c>
      <c r="H350" s="10"/>
      <c r="I350" s="10"/>
      <c r="J350" s="10"/>
      <c r="K350" s="10"/>
      <c r="L350" s="10">
        <v>11</v>
      </c>
      <c r="M350" s="10"/>
      <c r="N350" s="10"/>
      <c r="O350" s="10">
        <v>9</v>
      </c>
      <c r="P350" s="10"/>
      <c r="Q350" s="10"/>
      <c r="R350" s="10">
        <v>14</v>
      </c>
      <c r="S350" s="10"/>
      <c r="T350" s="10">
        <v>9</v>
      </c>
      <c r="U350" s="10"/>
      <c r="V350" s="9" t="str">
        <f t="shared" si="15"/>
        <v>Aargau42894</v>
      </c>
      <c r="W350" s="11" t="s">
        <v>33</v>
      </c>
      <c r="X350" s="11" t="s">
        <v>34</v>
      </c>
      <c r="Y350" s="10">
        <v>189</v>
      </c>
      <c r="Z35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50" s="10">
        <v>107</v>
      </c>
      <c r="AB3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50" s="10">
        <v>3</v>
      </c>
      <c r="AD350" s="10">
        <v>8</v>
      </c>
      <c r="AE350" s="10">
        <f t="shared" si="16"/>
        <v>57</v>
      </c>
      <c r="AF350" s="10">
        <f t="shared" si="17"/>
        <v>5</v>
      </c>
      <c r="AG350" s="15">
        <f>Tableau2[[#This Row],[Teams]]/Tableau2[[#This Row],[Fields]]</f>
        <v>11.4</v>
      </c>
      <c r="AH350" s="13"/>
      <c r="AI350" s="13"/>
    </row>
    <row r="351" spans="1:35" hidden="1">
      <c r="A351" s="9">
        <v>42894</v>
      </c>
      <c r="B351" s="10" t="s">
        <v>46</v>
      </c>
      <c r="C351" s="11">
        <v>6</v>
      </c>
      <c r="D351" s="10" t="s">
        <v>140</v>
      </c>
      <c r="E351" s="10"/>
      <c r="F351" s="10">
        <v>6</v>
      </c>
      <c r="G351" s="10"/>
      <c r="H351" s="10"/>
      <c r="I351" s="10"/>
      <c r="J351" s="10"/>
      <c r="K351" s="10">
        <v>5</v>
      </c>
      <c r="L351" s="10"/>
      <c r="M351" s="10"/>
      <c r="N351" s="10">
        <v>2</v>
      </c>
      <c r="O351" s="10"/>
      <c r="P351" s="10"/>
      <c r="Q351" s="10">
        <v>8</v>
      </c>
      <c r="R351" s="10"/>
      <c r="S351" s="10">
        <v>10</v>
      </c>
      <c r="T351" s="10"/>
      <c r="U351" s="10"/>
      <c r="V351" s="9" t="str">
        <f t="shared" si="15"/>
        <v>Dauphiné42894</v>
      </c>
      <c r="W351" s="11" t="s">
        <v>38</v>
      </c>
      <c r="X351" s="11" t="s">
        <v>34</v>
      </c>
      <c r="Y351" s="10">
        <v>175</v>
      </c>
      <c r="Z35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51" s="10">
        <v>93</v>
      </c>
      <c r="AB35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1" s="10">
        <v>4</v>
      </c>
      <c r="AD351" s="10">
        <v>9</v>
      </c>
      <c r="AE351" s="10">
        <f t="shared" si="16"/>
        <v>31</v>
      </c>
      <c r="AF351" s="10">
        <f t="shared" si="17"/>
        <v>5</v>
      </c>
      <c r="AG351" s="15">
        <f>Tableau2[[#This Row],[Teams]]/Tableau2[[#This Row],[Fields]]</f>
        <v>6.2</v>
      </c>
      <c r="AH351" s="13"/>
      <c r="AI351" s="13"/>
    </row>
    <row r="352" spans="1:35" hidden="1">
      <c r="A352" s="9">
        <v>42895</v>
      </c>
      <c r="B352" s="10" t="s">
        <v>48</v>
      </c>
      <c r="C352" s="11">
        <v>6</v>
      </c>
      <c r="D352" s="10" t="s">
        <v>142</v>
      </c>
      <c r="E352" s="10"/>
      <c r="F352" s="10"/>
      <c r="G352" s="10"/>
      <c r="H352" s="10">
        <v>13</v>
      </c>
      <c r="I352" s="10"/>
      <c r="J352" s="10"/>
      <c r="K352" s="10"/>
      <c r="L352" s="10"/>
      <c r="M352" s="10">
        <v>10</v>
      </c>
      <c r="N352" s="10"/>
      <c r="O352" s="10"/>
      <c r="P352" s="10">
        <v>14</v>
      </c>
      <c r="Q352" s="10"/>
      <c r="R352" s="10"/>
      <c r="S352" s="10">
        <v>17</v>
      </c>
      <c r="T352" s="10"/>
      <c r="U352" s="10"/>
      <c r="V352" s="9" t="str">
        <f t="shared" si="15"/>
        <v>Fyen Rundt42895</v>
      </c>
      <c r="W352" s="11" t="s">
        <v>33</v>
      </c>
      <c r="X352" s="11" t="s">
        <v>39</v>
      </c>
      <c r="Y352" s="10">
        <v>182</v>
      </c>
      <c r="Z35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52" s="10">
        <v>94</v>
      </c>
      <c r="AB3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2" s="10">
        <v>1</v>
      </c>
      <c r="AD352" s="10">
        <v>8</v>
      </c>
      <c r="AE352" s="10">
        <f t="shared" si="16"/>
        <v>54</v>
      </c>
      <c r="AF352" s="10">
        <f t="shared" si="17"/>
        <v>4</v>
      </c>
      <c r="AG352" s="15">
        <f>Tableau2[[#This Row],[Teams]]/Tableau2[[#This Row],[Fields]]</f>
        <v>13.5</v>
      </c>
      <c r="AH352" s="13"/>
      <c r="AI352" s="13"/>
    </row>
    <row r="353" spans="1:35" hidden="1">
      <c r="A353" s="9">
        <v>42895</v>
      </c>
      <c r="B353" s="10" t="s">
        <v>48</v>
      </c>
      <c r="C353" s="11">
        <v>6</v>
      </c>
      <c r="D353" s="10" t="s">
        <v>140</v>
      </c>
      <c r="E353" s="10"/>
      <c r="F353" s="10">
        <v>6</v>
      </c>
      <c r="G353" s="10"/>
      <c r="H353" s="10"/>
      <c r="I353" s="10"/>
      <c r="J353" s="10"/>
      <c r="K353" s="10">
        <v>5</v>
      </c>
      <c r="L353" s="10"/>
      <c r="M353" s="10"/>
      <c r="N353" s="10">
        <v>2</v>
      </c>
      <c r="O353" s="10"/>
      <c r="P353" s="10"/>
      <c r="Q353" s="10">
        <v>8</v>
      </c>
      <c r="R353" s="10"/>
      <c r="S353" s="10">
        <v>10</v>
      </c>
      <c r="T353" s="10"/>
      <c r="U353" s="10"/>
      <c r="V353" s="9" t="str">
        <f t="shared" si="15"/>
        <v>Dauphiné42895</v>
      </c>
      <c r="W353" s="11" t="s">
        <v>38</v>
      </c>
      <c r="X353" s="11" t="s">
        <v>34</v>
      </c>
      <c r="Y353" s="10">
        <v>146</v>
      </c>
      <c r="Z35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53" s="10">
        <v>87</v>
      </c>
      <c r="AB35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53" s="10">
        <v>4</v>
      </c>
      <c r="AD353" s="10">
        <v>9</v>
      </c>
      <c r="AE353" s="10">
        <f t="shared" si="16"/>
        <v>31</v>
      </c>
      <c r="AF353" s="10">
        <f t="shared" si="17"/>
        <v>5</v>
      </c>
      <c r="AG353" s="15">
        <f>Tableau2[[#This Row],[Teams]]/Tableau2[[#This Row],[Fields]]</f>
        <v>6.2</v>
      </c>
      <c r="AH353" s="13"/>
      <c r="AI353" s="13"/>
    </row>
    <row r="354" spans="1:35" hidden="1">
      <c r="A354" s="9">
        <v>42896</v>
      </c>
      <c r="B354" s="10" t="s">
        <v>49</v>
      </c>
      <c r="C354" s="11">
        <v>6</v>
      </c>
      <c r="D354" s="10" t="s">
        <v>143</v>
      </c>
      <c r="E354" s="10"/>
      <c r="F354" s="10"/>
      <c r="G354" s="10">
        <v>11</v>
      </c>
      <c r="H354" s="10"/>
      <c r="I354" s="10"/>
      <c r="J354" s="10"/>
      <c r="K354" s="10"/>
      <c r="L354" s="10">
        <v>9</v>
      </c>
      <c r="M354" s="10"/>
      <c r="N354" s="10"/>
      <c r="O354" s="10">
        <v>14</v>
      </c>
      <c r="P354" s="10"/>
      <c r="Q354" s="10"/>
      <c r="R354" s="10">
        <v>11</v>
      </c>
      <c r="S354" s="10"/>
      <c r="T354" s="10">
        <v>14</v>
      </c>
      <c r="U354" s="10"/>
      <c r="V354" s="9" t="str">
        <f t="shared" si="15"/>
        <v>Suisse42896</v>
      </c>
      <c r="W354" s="11" t="s">
        <v>38</v>
      </c>
      <c r="X354" s="11" t="s">
        <v>45</v>
      </c>
      <c r="Y354" s="10">
        <v>5</v>
      </c>
      <c r="Z35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54" s="10">
        <v>4</v>
      </c>
      <c r="AB3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54" s="10">
        <v>4</v>
      </c>
      <c r="AD354" s="10">
        <v>9</v>
      </c>
      <c r="AE354" s="10">
        <f t="shared" si="16"/>
        <v>59</v>
      </c>
      <c r="AF354" s="10">
        <f t="shared" si="17"/>
        <v>5</v>
      </c>
      <c r="AG354" s="15">
        <f>Tableau2[[#This Row],[Teams]]/Tableau2[[#This Row],[Fields]]</f>
        <v>11.8</v>
      </c>
      <c r="AH354" s="13"/>
      <c r="AI354" s="13"/>
    </row>
    <row r="355" spans="1:35" hidden="1">
      <c r="A355" s="9">
        <v>42896</v>
      </c>
      <c r="B355" s="10" t="s">
        <v>49</v>
      </c>
      <c r="C355" s="11">
        <v>6</v>
      </c>
      <c r="D355" s="10" t="s">
        <v>144</v>
      </c>
      <c r="E355" s="10"/>
      <c r="F355" s="10"/>
      <c r="G355" s="10"/>
      <c r="H355" s="10">
        <v>7</v>
      </c>
      <c r="I355" s="10"/>
      <c r="J355" s="10"/>
      <c r="K355" s="10"/>
      <c r="L355" s="10"/>
      <c r="M355" s="10">
        <v>7</v>
      </c>
      <c r="N355" s="10"/>
      <c r="O355" s="10"/>
      <c r="P355" s="10">
        <v>5</v>
      </c>
      <c r="Q355" s="10"/>
      <c r="R355" s="10"/>
      <c r="S355" s="10">
        <v>6</v>
      </c>
      <c r="T355" s="10"/>
      <c r="U355" s="10"/>
      <c r="V355" s="9" t="str">
        <f t="shared" si="15"/>
        <v>GP Horsens Posten42896</v>
      </c>
      <c r="W355" s="11" t="s">
        <v>33</v>
      </c>
      <c r="X355" s="11" t="s">
        <v>34</v>
      </c>
      <c r="Y355" s="10">
        <v>200</v>
      </c>
      <c r="Z35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55" s="10">
        <v>105</v>
      </c>
      <c r="AB35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5" s="10">
        <v>1</v>
      </c>
      <c r="AD355" s="10">
        <v>8</v>
      </c>
      <c r="AE355" s="10">
        <f t="shared" si="16"/>
        <v>25</v>
      </c>
      <c r="AF355" s="10">
        <f t="shared" si="17"/>
        <v>4</v>
      </c>
      <c r="AG355" s="15">
        <f>Tableau2[[#This Row],[Teams]]/Tableau2[[#This Row],[Fields]]</f>
        <v>6.25</v>
      </c>
      <c r="AH355" s="13"/>
      <c r="AI355" s="13"/>
    </row>
    <row r="356" spans="1:35" hidden="1">
      <c r="A356" s="9">
        <v>42896</v>
      </c>
      <c r="B356" s="10" t="s">
        <v>49</v>
      </c>
      <c r="C356" s="11">
        <v>6</v>
      </c>
      <c r="D356" s="10" t="s">
        <v>140</v>
      </c>
      <c r="E356" s="10"/>
      <c r="F356" s="10">
        <v>6</v>
      </c>
      <c r="G356" s="10"/>
      <c r="H356" s="10"/>
      <c r="I356" s="10"/>
      <c r="J356" s="10"/>
      <c r="K356" s="10">
        <v>5</v>
      </c>
      <c r="L356" s="10"/>
      <c r="M356" s="10"/>
      <c r="N356" s="10">
        <v>2</v>
      </c>
      <c r="O356" s="10"/>
      <c r="P356" s="10"/>
      <c r="Q356" s="10">
        <v>8</v>
      </c>
      <c r="R356" s="10"/>
      <c r="S356" s="10">
        <v>10</v>
      </c>
      <c r="T356" s="10"/>
      <c r="U356" s="10"/>
      <c r="V356" s="9" t="str">
        <f t="shared" si="15"/>
        <v>Dauphiné42896</v>
      </c>
      <c r="W356" s="11" t="s">
        <v>38</v>
      </c>
      <c r="X356" s="11" t="s">
        <v>47</v>
      </c>
      <c r="Y356" s="10">
        <v>168</v>
      </c>
      <c r="Z35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56" s="10">
        <v>101</v>
      </c>
      <c r="AB3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6" s="10">
        <v>4</v>
      </c>
      <c r="AD356" s="10">
        <v>9</v>
      </c>
      <c r="AE356" s="10">
        <f t="shared" si="16"/>
        <v>31</v>
      </c>
      <c r="AF356" s="10">
        <f t="shared" si="17"/>
        <v>5</v>
      </c>
      <c r="AG356" s="15">
        <f>Tableau2[[#This Row],[Teams]]/Tableau2[[#This Row],[Fields]]</f>
        <v>6.2</v>
      </c>
      <c r="AH356" s="13"/>
      <c r="AI356" s="13"/>
    </row>
    <row r="357" spans="1:35" hidden="1">
      <c r="A357" s="9">
        <v>42897</v>
      </c>
      <c r="B357" s="10" t="s">
        <v>50</v>
      </c>
      <c r="C357" s="11">
        <v>6</v>
      </c>
      <c r="D357" s="10" t="s">
        <v>143</v>
      </c>
      <c r="E357" s="10"/>
      <c r="F357" s="10"/>
      <c r="G357" s="10">
        <v>11</v>
      </c>
      <c r="H357" s="10"/>
      <c r="I357" s="10"/>
      <c r="J357" s="10"/>
      <c r="K357" s="10"/>
      <c r="L357" s="10">
        <v>9</v>
      </c>
      <c r="M357" s="10"/>
      <c r="N357" s="10"/>
      <c r="O357" s="10">
        <v>14</v>
      </c>
      <c r="P357" s="10"/>
      <c r="Q357" s="10"/>
      <c r="R357" s="10">
        <v>11</v>
      </c>
      <c r="S357" s="10"/>
      <c r="T357" s="10">
        <v>14</v>
      </c>
      <c r="U357" s="10"/>
      <c r="V357" s="9" t="str">
        <f t="shared" si="15"/>
        <v>Suisse42897</v>
      </c>
      <c r="W357" s="11" t="s">
        <v>38</v>
      </c>
      <c r="X357" s="11" t="s">
        <v>34</v>
      </c>
      <c r="Y357" s="10">
        <v>172</v>
      </c>
      <c r="Z35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57" s="10">
        <v>99</v>
      </c>
      <c r="AB35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7" s="10">
        <v>4</v>
      </c>
      <c r="AD357" s="10">
        <v>9</v>
      </c>
      <c r="AE357" s="10">
        <f t="shared" si="16"/>
        <v>59</v>
      </c>
      <c r="AF357" s="10">
        <f t="shared" si="17"/>
        <v>5</v>
      </c>
      <c r="AG357" s="15">
        <f>Tableau2[[#This Row],[Teams]]/Tableau2[[#This Row],[Fields]]</f>
        <v>11.8</v>
      </c>
      <c r="AH357" s="13"/>
      <c r="AI357" s="13"/>
    </row>
    <row r="358" spans="1:35" hidden="1">
      <c r="A358" s="9">
        <v>42897</v>
      </c>
      <c r="B358" s="10" t="s">
        <v>50</v>
      </c>
      <c r="C358" s="11">
        <v>6</v>
      </c>
      <c r="D358" s="10" t="s">
        <v>145</v>
      </c>
      <c r="E358" s="10"/>
      <c r="F358" s="10"/>
      <c r="G358" s="10">
        <v>3</v>
      </c>
      <c r="H358" s="10"/>
      <c r="I358" s="10"/>
      <c r="J358" s="10"/>
      <c r="K358" s="10"/>
      <c r="L358" s="10">
        <v>8</v>
      </c>
      <c r="M358" s="10"/>
      <c r="N358" s="10"/>
      <c r="O358" s="10"/>
      <c r="P358" s="10">
        <v>8</v>
      </c>
      <c r="Q358" s="10"/>
      <c r="R358" s="10"/>
      <c r="S358" s="10">
        <v>8</v>
      </c>
      <c r="T358" s="10"/>
      <c r="U358" s="10"/>
      <c r="V358" s="9" t="str">
        <f t="shared" si="15"/>
        <v>Rond van Limburg42897</v>
      </c>
      <c r="W358" s="11" t="s">
        <v>33</v>
      </c>
      <c r="X358" s="11" t="s">
        <v>52</v>
      </c>
      <c r="Y358" s="10">
        <v>195</v>
      </c>
      <c r="Z35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58" s="10">
        <v>102</v>
      </c>
      <c r="AB3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58" s="10">
        <v>2</v>
      </c>
      <c r="AD358" s="10">
        <v>8</v>
      </c>
      <c r="AE358" s="10">
        <f t="shared" si="16"/>
        <v>27</v>
      </c>
      <c r="AF358" s="10">
        <f t="shared" si="17"/>
        <v>4</v>
      </c>
      <c r="AG358" s="15">
        <f>Tableau2[[#This Row],[Teams]]/Tableau2[[#This Row],[Fields]]</f>
        <v>6.75</v>
      </c>
      <c r="AH358" s="13"/>
      <c r="AI358" s="13"/>
    </row>
    <row r="359" spans="1:35" hidden="1">
      <c r="A359" s="9">
        <v>42897</v>
      </c>
      <c r="B359" s="10" t="s">
        <v>50</v>
      </c>
      <c r="C359" s="11">
        <v>6</v>
      </c>
      <c r="D359" s="10" t="s">
        <v>140</v>
      </c>
      <c r="E359" s="10"/>
      <c r="F359" s="10">
        <v>6</v>
      </c>
      <c r="G359" s="10"/>
      <c r="H359" s="10"/>
      <c r="I359" s="10"/>
      <c r="J359" s="10"/>
      <c r="K359" s="10">
        <v>5</v>
      </c>
      <c r="L359" s="10"/>
      <c r="M359" s="10"/>
      <c r="N359" s="10">
        <v>2</v>
      </c>
      <c r="O359" s="10"/>
      <c r="P359" s="10"/>
      <c r="Q359" s="10">
        <v>8</v>
      </c>
      <c r="R359" s="10"/>
      <c r="S359" s="10">
        <v>10</v>
      </c>
      <c r="T359" s="10"/>
      <c r="U359" s="10"/>
      <c r="V359" s="9" t="str">
        <f t="shared" si="15"/>
        <v>Dauphiné42897</v>
      </c>
      <c r="W359" s="11" t="s">
        <v>38</v>
      </c>
      <c r="X359" s="11" t="s">
        <v>47</v>
      </c>
      <c r="Y359" s="10">
        <v>116</v>
      </c>
      <c r="Z359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359" s="10">
        <v>81</v>
      </c>
      <c r="AB35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59" s="10">
        <v>4</v>
      </c>
      <c r="AD359" s="10">
        <v>9</v>
      </c>
      <c r="AE359" s="10">
        <f t="shared" si="16"/>
        <v>31</v>
      </c>
      <c r="AF359" s="10">
        <f t="shared" si="17"/>
        <v>5</v>
      </c>
      <c r="AG359" s="15">
        <f>Tableau2[[#This Row],[Teams]]/Tableau2[[#This Row],[Fields]]</f>
        <v>6.2</v>
      </c>
      <c r="AH359" s="13"/>
      <c r="AI359" s="13"/>
    </row>
    <row r="360" spans="1:35" hidden="1">
      <c r="A360" s="9">
        <v>42898</v>
      </c>
      <c r="B360" s="10" t="s">
        <v>36</v>
      </c>
      <c r="C360" s="11">
        <v>6</v>
      </c>
      <c r="D360" s="10" t="s">
        <v>143</v>
      </c>
      <c r="E360" s="10"/>
      <c r="F360" s="10"/>
      <c r="G360" s="10">
        <v>11</v>
      </c>
      <c r="H360" s="10"/>
      <c r="I360" s="10"/>
      <c r="J360" s="10"/>
      <c r="K360" s="10"/>
      <c r="L360" s="10">
        <v>9</v>
      </c>
      <c r="M360" s="10"/>
      <c r="N360" s="10"/>
      <c r="O360" s="10">
        <v>14</v>
      </c>
      <c r="P360" s="10"/>
      <c r="Q360" s="10"/>
      <c r="R360" s="10">
        <v>11</v>
      </c>
      <c r="S360" s="10"/>
      <c r="T360" s="10">
        <v>14</v>
      </c>
      <c r="U360" s="10"/>
      <c r="V360" s="9" t="str">
        <f t="shared" si="15"/>
        <v>Suisse42898</v>
      </c>
      <c r="W360" s="11" t="s">
        <v>38</v>
      </c>
      <c r="X360" s="11" t="s">
        <v>39</v>
      </c>
      <c r="Y360" s="10">
        <v>155</v>
      </c>
      <c r="Z36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60" s="10">
        <v>85</v>
      </c>
      <c r="AB3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60" s="10">
        <v>4</v>
      </c>
      <c r="AD360" s="10">
        <v>9</v>
      </c>
      <c r="AE360" s="10">
        <f t="shared" si="16"/>
        <v>59</v>
      </c>
      <c r="AF360" s="10">
        <f t="shared" si="17"/>
        <v>5</v>
      </c>
      <c r="AG360" s="15">
        <f>Tableau2[[#This Row],[Teams]]/Tableau2[[#This Row],[Fields]]</f>
        <v>11.8</v>
      </c>
      <c r="AH360" s="13"/>
      <c r="AI360" s="13"/>
    </row>
    <row r="361" spans="1:35" hidden="1">
      <c r="A361" s="9">
        <v>42898</v>
      </c>
      <c r="B361" s="10" t="s">
        <v>36</v>
      </c>
      <c r="C361" s="11">
        <v>6</v>
      </c>
      <c r="D361" s="10" t="s">
        <v>146</v>
      </c>
      <c r="E361" s="10"/>
      <c r="F361" s="10">
        <v>2</v>
      </c>
      <c r="G361" s="10"/>
      <c r="H361" s="10"/>
      <c r="I361" s="10"/>
      <c r="J361" s="10"/>
      <c r="K361" s="10">
        <v>11</v>
      </c>
      <c r="L361" s="10"/>
      <c r="M361" s="10"/>
      <c r="N361" s="10">
        <v>4</v>
      </c>
      <c r="O361" s="10"/>
      <c r="P361" s="10"/>
      <c r="Q361" s="10">
        <v>12</v>
      </c>
      <c r="R361" s="10"/>
      <c r="S361" s="10">
        <v>5</v>
      </c>
      <c r="T361" s="10"/>
      <c r="U361" s="10"/>
      <c r="V361" s="9" t="str">
        <f t="shared" si="15"/>
        <v>Rund um Köln42898</v>
      </c>
      <c r="W361" s="11" t="s">
        <v>33</v>
      </c>
      <c r="X361" s="11" t="s">
        <v>39</v>
      </c>
      <c r="Y361" s="10">
        <v>193</v>
      </c>
      <c r="Z36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61" s="10">
        <v>116</v>
      </c>
      <c r="AB36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61" s="10">
        <v>2</v>
      </c>
      <c r="AD361" s="10">
        <v>8</v>
      </c>
      <c r="AE361" s="10">
        <f t="shared" si="16"/>
        <v>34</v>
      </c>
      <c r="AF361" s="10">
        <f t="shared" si="17"/>
        <v>5</v>
      </c>
      <c r="AG361" s="15">
        <f>Tableau2[[#This Row],[Teams]]/Tableau2[[#This Row],[Fields]]</f>
        <v>6.8</v>
      </c>
      <c r="AH361" s="13"/>
      <c r="AI361" s="13"/>
    </row>
    <row r="362" spans="1:35" hidden="1">
      <c r="A362" s="9">
        <v>42899</v>
      </c>
      <c r="B362" s="10" t="s">
        <v>42</v>
      </c>
      <c r="C362" s="11">
        <v>6</v>
      </c>
      <c r="D362" s="10" t="s">
        <v>143</v>
      </c>
      <c r="E362" s="10"/>
      <c r="F362" s="10"/>
      <c r="G362" s="10">
        <v>11</v>
      </c>
      <c r="H362" s="10"/>
      <c r="I362" s="10"/>
      <c r="J362" s="10"/>
      <c r="K362" s="10"/>
      <c r="L362" s="10">
        <v>9</v>
      </c>
      <c r="M362" s="10"/>
      <c r="N362" s="10"/>
      <c r="O362" s="10">
        <v>14</v>
      </c>
      <c r="P362" s="10"/>
      <c r="Q362" s="10"/>
      <c r="R362" s="10">
        <v>11</v>
      </c>
      <c r="S362" s="10"/>
      <c r="T362" s="10">
        <v>14</v>
      </c>
      <c r="U362" s="10"/>
      <c r="V362" s="9" t="str">
        <f t="shared" si="15"/>
        <v>Suisse42899</v>
      </c>
      <c r="W362" s="11" t="s">
        <v>38</v>
      </c>
      <c r="X362" s="11" t="s">
        <v>47</v>
      </c>
      <c r="Y362" s="10">
        <v>149</v>
      </c>
      <c r="Z36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62" s="10">
        <v>98</v>
      </c>
      <c r="AB36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2" s="10">
        <v>4</v>
      </c>
      <c r="AD362" s="10">
        <v>9</v>
      </c>
      <c r="AE362" s="10">
        <f t="shared" si="16"/>
        <v>59</v>
      </c>
      <c r="AF362" s="10">
        <f t="shared" si="17"/>
        <v>5</v>
      </c>
      <c r="AG362" s="15">
        <f>Tableau2[[#This Row],[Teams]]/Tableau2[[#This Row],[Fields]]</f>
        <v>11.8</v>
      </c>
      <c r="AH362" s="13"/>
      <c r="AI362" s="13"/>
    </row>
    <row r="363" spans="1:35" hidden="1">
      <c r="A363" s="9">
        <v>42899</v>
      </c>
      <c r="B363" s="10" t="s">
        <v>42</v>
      </c>
      <c r="C363" s="11">
        <v>6</v>
      </c>
      <c r="D363" s="10" t="s">
        <v>32</v>
      </c>
      <c r="E363" s="10"/>
      <c r="F363" s="10">
        <v>6</v>
      </c>
      <c r="G363" s="10"/>
      <c r="H363" s="10"/>
      <c r="I363" s="10"/>
      <c r="J363" s="10"/>
      <c r="K363" s="10">
        <v>12</v>
      </c>
      <c r="L363" s="10"/>
      <c r="M363" s="10"/>
      <c r="N363" s="10">
        <v>5</v>
      </c>
      <c r="O363" s="10"/>
      <c r="P363" s="10"/>
      <c r="Q363" s="10">
        <v>8</v>
      </c>
      <c r="R363" s="10"/>
      <c r="S363" s="10">
        <v>12</v>
      </c>
      <c r="T363" s="10"/>
      <c r="U363" s="10"/>
      <c r="V363" s="9" t="str">
        <f t="shared" si="15"/>
        <v>Fantasy42899</v>
      </c>
      <c r="W363" s="11" t="s">
        <v>33</v>
      </c>
      <c r="X363" s="11" t="s">
        <v>39</v>
      </c>
      <c r="Y363" s="10">
        <v>191</v>
      </c>
      <c r="Z36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63" s="10">
        <v>106</v>
      </c>
      <c r="AB3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63" s="10">
        <v>1</v>
      </c>
      <c r="AD363" s="10">
        <v>9</v>
      </c>
      <c r="AE363" s="10">
        <f t="shared" si="16"/>
        <v>43</v>
      </c>
      <c r="AF363" s="10">
        <f t="shared" si="17"/>
        <v>5</v>
      </c>
      <c r="AG363" s="15">
        <f>Tableau2[[#This Row],[Teams]]/Tableau2[[#This Row],[Fields]]</f>
        <v>8.6</v>
      </c>
      <c r="AH363" s="13"/>
      <c r="AI363" s="13"/>
    </row>
    <row r="364" spans="1:35" hidden="1">
      <c r="A364" s="9">
        <v>42900</v>
      </c>
      <c r="B364" s="10" t="s">
        <v>44</v>
      </c>
      <c r="C364" s="11">
        <v>6</v>
      </c>
      <c r="D364" s="10" t="s">
        <v>143</v>
      </c>
      <c r="E364" s="10"/>
      <c r="F364" s="10"/>
      <c r="G364" s="10">
        <v>11</v>
      </c>
      <c r="H364" s="10"/>
      <c r="I364" s="10"/>
      <c r="J364" s="10"/>
      <c r="K364" s="10"/>
      <c r="L364" s="10">
        <v>9</v>
      </c>
      <c r="M364" s="10"/>
      <c r="N364" s="10"/>
      <c r="O364" s="10">
        <v>14</v>
      </c>
      <c r="P364" s="10"/>
      <c r="Q364" s="10"/>
      <c r="R364" s="10">
        <v>11</v>
      </c>
      <c r="S364" s="10"/>
      <c r="T364" s="10">
        <v>14</v>
      </c>
      <c r="U364" s="10"/>
      <c r="V364" s="9" t="str">
        <f t="shared" si="15"/>
        <v>Suisse42900</v>
      </c>
      <c r="W364" s="11" t="s">
        <v>38</v>
      </c>
      <c r="X364" s="11" t="s">
        <v>34</v>
      </c>
      <c r="Y364" s="10">
        <v>223</v>
      </c>
      <c r="Z36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64" s="10">
        <v>117</v>
      </c>
      <c r="AB36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64" s="10">
        <v>4</v>
      </c>
      <c r="AD364" s="10">
        <v>9</v>
      </c>
      <c r="AE364" s="10">
        <f t="shared" si="16"/>
        <v>59</v>
      </c>
      <c r="AF364" s="10">
        <f t="shared" si="17"/>
        <v>5</v>
      </c>
      <c r="AG364" s="15">
        <f>Tableau2[[#This Row],[Teams]]/Tableau2[[#This Row],[Fields]]</f>
        <v>11.8</v>
      </c>
      <c r="AH364" s="13"/>
      <c r="AI364" s="13"/>
    </row>
    <row r="365" spans="1:35" hidden="1">
      <c r="A365" s="9">
        <v>42900</v>
      </c>
      <c r="B365" s="10" t="s">
        <v>44</v>
      </c>
      <c r="C365" s="11">
        <v>6</v>
      </c>
      <c r="D365" s="10" t="s">
        <v>32</v>
      </c>
      <c r="E365" s="10"/>
      <c r="F365" s="10">
        <v>11</v>
      </c>
      <c r="G365" s="10"/>
      <c r="H365" s="10"/>
      <c r="I365" s="10"/>
      <c r="J365" s="10"/>
      <c r="K365" s="10">
        <v>6</v>
      </c>
      <c r="L365" s="10"/>
      <c r="M365" s="10"/>
      <c r="N365" s="10">
        <v>4</v>
      </c>
      <c r="O365" s="10"/>
      <c r="P365" s="10"/>
      <c r="Q365" s="10">
        <v>6</v>
      </c>
      <c r="R365" s="10"/>
      <c r="S365" s="10">
        <v>6</v>
      </c>
      <c r="T365" s="10"/>
      <c r="U365" s="10"/>
      <c r="V365" s="9" t="str">
        <f t="shared" si="15"/>
        <v>Fantasy42900</v>
      </c>
      <c r="W365" s="11" t="s">
        <v>33</v>
      </c>
      <c r="X365" s="11" t="s">
        <v>34</v>
      </c>
      <c r="Y365" s="10">
        <v>160</v>
      </c>
      <c r="Z36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65" s="10">
        <v>92</v>
      </c>
      <c r="AB36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5" s="10">
        <v>1</v>
      </c>
      <c r="AD365" s="10">
        <v>8</v>
      </c>
      <c r="AE365" s="10">
        <f t="shared" si="16"/>
        <v>33</v>
      </c>
      <c r="AF365" s="10">
        <f t="shared" si="17"/>
        <v>5</v>
      </c>
      <c r="AG365" s="15">
        <f>Tableau2[[#This Row],[Teams]]/Tableau2[[#This Row],[Fields]]</f>
        <v>6.6</v>
      </c>
      <c r="AH365" s="13"/>
      <c r="AI365" s="13"/>
    </row>
    <row r="366" spans="1:35" hidden="1">
      <c r="A366" s="9">
        <v>42901</v>
      </c>
      <c r="B366" s="10" t="s">
        <v>46</v>
      </c>
      <c r="C366" s="11">
        <v>6</v>
      </c>
      <c r="D366" s="10" t="s">
        <v>143</v>
      </c>
      <c r="E366" s="10"/>
      <c r="F366" s="10"/>
      <c r="G366" s="10">
        <v>11</v>
      </c>
      <c r="H366" s="10"/>
      <c r="I366" s="10"/>
      <c r="J366" s="10"/>
      <c r="K366" s="10"/>
      <c r="L366" s="10">
        <v>9</v>
      </c>
      <c r="M366" s="10"/>
      <c r="N366" s="10"/>
      <c r="O366" s="10">
        <v>14</v>
      </c>
      <c r="P366" s="10"/>
      <c r="Q366" s="10"/>
      <c r="R366" s="10">
        <v>11</v>
      </c>
      <c r="S366" s="10"/>
      <c r="T366" s="10">
        <v>14</v>
      </c>
      <c r="U366" s="10"/>
      <c r="V366" s="9" t="str">
        <f t="shared" si="15"/>
        <v>Suisse42901</v>
      </c>
      <c r="W366" s="11" t="s">
        <v>38</v>
      </c>
      <c r="X366" s="11" t="s">
        <v>47</v>
      </c>
      <c r="Y366" s="10">
        <v>170</v>
      </c>
      <c r="Z36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66" s="10">
        <v>101</v>
      </c>
      <c r="AB3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6" s="10">
        <v>4</v>
      </c>
      <c r="AD366" s="10">
        <v>9</v>
      </c>
      <c r="AE366" s="10">
        <f t="shared" si="16"/>
        <v>59</v>
      </c>
      <c r="AF366" s="10">
        <f t="shared" si="17"/>
        <v>5</v>
      </c>
      <c r="AG366" s="15">
        <f>Tableau2[[#This Row],[Teams]]/Tableau2[[#This Row],[Fields]]</f>
        <v>11.8</v>
      </c>
      <c r="AH366" s="13"/>
      <c r="AI366" s="13"/>
    </row>
    <row r="367" spans="1:35" hidden="1">
      <c r="A367" s="9">
        <v>42901</v>
      </c>
      <c r="B367" s="10" t="s">
        <v>46</v>
      </c>
      <c r="C367" s="11">
        <v>6</v>
      </c>
      <c r="D367" s="10" t="s">
        <v>147</v>
      </c>
      <c r="E367" s="10"/>
      <c r="F367" s="10"/>
      <c r="G367" s="10"/>
      <c r="H367" s="10">
        <v>5</v>
      </c>
      <c r="I367" s="10"/>
      <c r="J367" s="10"/>
      <c r="K367" s="10"/>
      <c r="L367" s="10"/>
      <c r="M367" s="10">
        <v>7</v>
      </c>
      <c r="N367" s="10"/>
      <c r="O367" s="10"/>
      <c r="P367" s="10">
        <v>8</v>
      </c>
      <c r="Q367" s="10"/>
      <c r="R367" s="10"/>
      <c r="S367" s="10">
        <v>8</v>
      </c>
      <c r="T367" s="10"/>
      <c r="U367" s="10"/>
      <c r="V367" s="9" t="str">
        <f t="shared" si="15"/>
        <v>Route du Sud42901</v>
      </c>
      <c r="W367" s="11" t="s">
        <v>38</v>
      </c>
      <c r="X367" s="11" t="s">
        <v>34</v>
      </c>
      <c r="Y367" s="10">
        <v>177</v>
      </c>
      <c r="Z36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67" s="10">
        <v>96</v>
      </c>
      <c r="AB36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7" s="10">
        <v>2</v>
      </c>
      <c r="AD367" s="10">
        <v>8</v>
      </c>
      <c r="AE367" s="10">
        <f t="shared" si="16"/>
        <v>28</v>
      </c>
      <c r="AF367" s="10">
        <f t="shared" si="17"/>
        <v>4</v>
      </c>
      <c r="AG367" s="15">
        <f>Tableau2[[#This Row],[Teams]]/Tableau2[[#This Row],[Fields]]</f>
        <v>7</v>
      </c>
      <c r="AH367" s="13"/>
      <c r="AI367" s="13"/>
    </row>
    <row r="368" spans="1:35" hidden="1">
      <c r="A368" s="9">
        <v>42901</v>
      </c>
      <c r="B368" s="10" t="s">
        <v>46</v>
      </c>
      <c r="C368" s="11">
        <v>6</v>
      </c>
      <c r="D368" s="10" t="s">
        <v>32</v>
      </c>
      <c r="E368" s="10"/>
      <c r="F368" s="10">
        <v>5</v>
      </c>
      <c r="G368" s="10"/>
      <c r="H368" s="10"/>
      <c r="I368" s="10"/>
      <c r="J368" s="10"/>
      <c r="K368" s="10">
        <v>7</v>
      </c>
      <c r="L368" s="10"/>
      <c r="M368" s="10"/>
      <c r="N368" s="10"/>
      <c r="O368" s="10"/>
      <c r="P368" s="10"/>
      <c r="Q368" s="10">
        <v>6</v>
      </c>
      <c r="R368" s="10"/>
      <c r="S368" s="10">
        <v>4</v>
      </c>
      <c r="T368" s="10"/>
      <c r="U368" s="10"/>
      <c r="V368" s="9" t="str">
        <f t="shared" si="15"/>
        <v>Fantasy42901</v>
      </c>
      <c r="W368" s="11" t="s">
        <v>33</v>
      </c>
      <c r="X368" s="11" t="s">
        <v>39</v>
      </c>
      <c r="Y368" s="10">
        <v>176</v>
      </c>
      <c r="Z36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68" s="10">
        <v>95</v>
      </c>
      <c r="AB36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8" s="10">
        <v>1</v>
      </c>
      <c r="AD368" s="10">
        <v>8</v>
      </c>
      <c r="AE368" s="10">
        <f t="shared" si="16"/>
        <v>22</v>
      </c>
      <c r="AF368" s="10">
        <f t="shared" si="17"/>
        <v>4</v>
      </c>
      <c r="AG368" s="15">
        <f>Tableau2[[#This Row],[Teams]]/Tableau2[[#This Row],[Fields]]</f>
        <v>5.5</v>
      </c>
      <c r="AH368" s="13"/>
      <c r="AI368" s="13"/>
    </row>
    <row r="369" spans="1:35" hidden="1">
      <c r="A369" s="9">
        <v>42902</v>
      </c>
      <c r="B369" s="10" t="s">
        <v>48</v>
      </c>
      <c r="C369" s="11">
        <v>6</v>
      </c>
      <c r="D369" s="10" t="s">
        <v>143</v>
      </c>
      <c r="E369" s="10"/>
      <c r="F369" s="10"/>
      <c r="G369" s="10">
        <v>11</v>
      </c>
      <c r="H369" s="10"/>
      <c r="I369" s="10"/>
      <c r="J369" s="10"/>
      <c r="K369" s="10"/>
      <c r="L369" s="10">
        <v>9</v>
      </c>
      <c r="M369" s="10"/>
      <c r="N369" s="10"/>
      <c r="O369" s="10">
        <v>14</v>
      </c>
      <c r="P369" s="10"/>
      <c r="Q369" s="10"/>
      <c r="R369" s="10">
        <v>11</v>
      </c>
      <c r="S369" s="10"/>
      <c r="T369" s="10">
        <v>14</v>
      </c>
      <c r="U369" s="10"/>
      <c r="V369" s="9" t="str">
        <f t="shared" si="15"/>
        <v>Suisse42902</v>
      </c>
      <c r="W369" s="11" t="s">
        <v>38</v>
      </c>
      <c r="X369" s="11" t="s">
        <v>47</v>
      </c>
      <c r="Y369" s="10">
        <v>169</v>
      </c>
      <c r="Z36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69" s="10">
        <v>93</v>
      </c>
      <c r="AB3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69" s="10">
        <v>4</v>
      </c>
      <c r="AD369" s="10">
        <v>9</v>
      </c>
      <c r="AE369" s="10">
        <f t="shared" si="16"/>
        <v>59</v>
      </c>
      <c r="AF369" s="10">
        <f t="shared" si="17"/>
        <v>5</v>
      </c>
      <c r="AG369" s="15">
        <f>Tableau2[[#This Row],[Teams]]/Tableau2[[#This Row],[Fields]]</f>
        <v>11.8</v>
      </c>
      <c r="AH369" s="13"/>
      <c r="AI369" s="13"/>
    </row>
    <row r="370" spans="1:35" hidden="1">
      <c r="A370" s="9">
        <v>42902</v>
      </c>
      <c r="B370" s="10" t="s">
        <v>48</v>
      </c>
      <c r="C370" s="11">
        <v>6</v>
      </c>
      <c r="D370" s="10" t="s">
        <v>147</v>
      </c>
      <c r="E370" s="10"/>
      <c r="F370" s="10"/>
      <c r="G370" s="10"/>
      <c r="H370" s="10">
        <v>5</v>
      </c>
      <c r="I370" s="10"/>
      <c r="J370" s="10"/>
      <c r="K370" s="10"/>
      <c r="L370" s="10"/>
      <c r="M370" s="10">
        <v>7</v>
      </c>
      <c r="N370" s="10"/>
      <c r="O370" s="10"/>
      <c r="P370" s="10">
        <v>8</v>
      </c>
      <c r="Q370" s="10"/>
      <c r="R370" s="10"/>
      <c r="S370" s="10">
        <v>8</v>
      </c>
      <c r="T370" s="10"/>
      <c r="U370" s="10"/>
      <c r="V370" s="9" t="str">
        <f t="shared" si="15"/>
        <v>Route du Sud42902</v>
      </c>
      <c r="W370" s="11" t="s">
        <v>38</v>
      </c>
      <c r="X370" s="11" t="s">
        <v>39</v>
      </c>
      <c r="Y370" s="10">
        <v>174</v>
      </c>
      <c r="Z37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70" s="10">
        <v>91</v>
      </c>
      <c r="AB37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70" s="10">
        <v>2</v>
      </c>
      <c r="AD370" s="10">
        <v>8</v>
      </c>
      <c r="AE370" s="10">
        <f t="shared" si="16"/>
        <v>28</v>
      </c>
      <c r="AF370" s="10">
        <f t="shared" si="17"/>
        <v>4</v>
      </c>
      <c r="AG370" s="15">
        <f>Tableau2[[#This Row],[Teams]]/Tableau2[[#This Row],[Fields]]</f>
        <v>7</v>
      </c>
      <c r="AH370" s="13"/>
      <c r="AI370" s="13"/>
    </row>
    <row r="371" spans="1:35" hidden="1">
      <c r="A371" s="9">
        <v>42902</v>
      </c>
      <c r="B371" s="10" t="s">
        <v>48</v>
      </c>
      <c r="C371" s="11">
        <v>6</v>
      </c>
      <c r="D371" s="10" t="s">
        <v>32</v>
      </c>
      <c r="E371" s="10"/>
      <c r="F371" s="10"/>
      <c r="G371" s="10">
        <v>5</v>
      </c>
      <c r="H371" s="10"/>
      <c r="I371" s="10"/>
      <c r="J371" s="10"/>
      <c r="K371" s="10"/>
      <c r="L371" s="10"/>
      <c r="M371" s="10"/>
      <c r="N371" s="10">
        <v>5</v>
      </c>
      <c r="O371" s="10"/>
      <c r="P371" s="10"/>
      <c r="Q371" s="10">
        <v>3</v>
      </c>
      <c r="R371" s="10"/>
      <c r="S371" s="10">
        <v>5</v>
      </c>
      <c r="T371" s="10"/>
      <c r="U371" s="10"/>
      <c r="V371" s="9" t="str">
        <f t="shared" si="15"/>
        <v>Fantasy42902</v>
      </c>
      <c r="W371" s="11" t="s">
        <v>33</v>
      </c>
      <c r="X371" s="11" t="s">
        <v>47</v>
      </c>
      <c r="Y371" s="10">
        <v>142</v>
      </c>
      <c r="Z37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71" s="10">
        <v>93</v>
      </c>
      <c r="AB37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71" s="10">
        <v>1</v>
      </c>
      <c r="AD371" s="10">
        <v>8</v>
      </c>
      <c r="AE371" s="10">
        <f t="shared" si="16"/>
        <v>18</v>
      </c>
      <c r="AF371" s="10">
        <f t="shared" si="17"/>
        <v>4</v>
      </c>
      <c r="AG371" s="15">
        <f>Tableau2[[#This Row],[Teams]]/Tableau2[[#This Row],[Fields]]</f>
        <v>4.5</v>
      </c>
      <c r="AH371" s="13"/>
      <c r="AI371" s="13"/>
    </row>
    <row r="372" spans="1:35" hidden="1">
      <c r="A372" s="9">
        <v>42903</v>
      </c>
      <c r="B372" s="10" t="s">
        <v>49</v>
      </c>
      <c r="C372" s="11">
        <v>6</v>
      </c>
      <c r="D372" s="10" t="s">
        <v>143</v>
      </c>
      <c r="E372" s="10"/>
      <c r="F372" s="10"/>
      <c r="G372" s="10">
        <v>11</v>
      </c>
      <c r="H372" s="10"/>
      <c r="I372" s="10"/>
      <c r="J372" s="10"/>
      <c r="K372" s="10"/>
      <c r="L372" s="10">
        <v>9</v>
      </c>
      <c r="M372" s="10"/>
      <c r="N372" s="10"/>
      <c r="O372" s="10">
        <v>14</v>
      </c>
      <c r="P372" s="10"/>
      <c r="Q372" s="10"/>
      <c r="R372" s="10">
        <v>11</v>
      </c>
      <c r="S372" s="10"/>
      <c r="T372" s="10">
        <v>14</v>
      </c>
      <c r="U372" s="10"/>
      <c r="V372" s="9" t="str">
        <f t="shared" si="15"/>
        <v>Suisse42903</v>
      </c>
      <c r="W372" s="11" t="s">
        <v>38</v>
      </c>
      <c r="X372" s="11" t="s">
        <v>39</v>
      </c>
      <c r="Y372" s="10">
        <v>96</v>
      </c>
      <c r="Z37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72" s="10">
        <v>53</v>
      </c>
      <c r="AB3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72" s="10">
        <v>4</v>
      </c>
      <c r="AD372" s="10">
        <v>9</v>
      </c>
      <c r="AE372" s="10">
        <f t="shared" si="16"/>
        <v>59</v>
      </c>
      <c r="AF372" s="10">
        <f t="shared" si="17"/>
        <v>5</v>
      </c>
      <c r="AG372" s="15">
        <f>Tableau2[[#This Row],[Teams]]/Tableau2[[#This Row],[Fields]]</f>
        <v>11.8</v>
      </c>
      <c r="AH372" s="13"/>
      <c r="AI372" s="13"/>
    </row>
    <row r="373" spans="1:35" hidden="1">
      <c r="A373" s="9">
        <v>42903</v>
      </c>
      <c r="B373" s="10" t="s">
        <v>49</v>
      </c>
      <c r="C373" s="11">
        <v>6</v>
      </c>
      <c r="D373" s="10" t="s">
        <v>147</v>
      </c>
      <c r="E373" s="10"/>
      <c r="F373" s="10"/>
      <c r="G373" s="10"/>
      <c r="H373" s="10">
        <v>5</v>
      </c>
      <c r="I373" s="10"/>
      <c r="J373" s="10"/>
      <c r="K373" s="10"/>
      <c r="L373" s="10"/>
      <c r="M373" s="10">
        <v>7</v>
      </c>
      <c r="N373" s="10"/>
      <c r="O373" s="10"/>
      <c r="P373" s="10">
        <v>8</v>
      </c>
      <c r="Q373" s="10"/>
      <c r="R373" s="10"/>
      <c r="S373" s="10">
        <v>8</v>
      </c>
      <c r="T373" s="10"/>
      <c r="U373" s="10"/>
      <c r="V373" s="9" t="str">
        <f t="shared" si="15"/>
        <v>Route du Sud42903</v>
      </c>
      <c r="W373" s="11" t="s">
        <v>38</v>
      </c>
      <c r="X373" s="11" t="s">
        <v>47</v>
      </c>
      <c r="Y373" s="10">
        <v>167</v>
      </c>
      <c r="Z37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73" s="10">
        <v>94</v>
      </c>
      <c r="AB37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73" s="10">
        <v>2</v>
      </c>
      <c r="AD373" s="10">
        <v>8</v>
      </c>
      <c r="AE373" s="10">
        <f t="shared" si="16"/>
        <v>28</v>
      </c>
      <c r="AF373" s="10">
        <f t="shared" si="17"/>
        <v>4</v>
      </c>
      <c r="AG373" s="15">
        <f>Tableau2[[#This Row],[Teams]]/Tableau2[[#This Row],[Fields]]</f>
        <v>7</v>
      </c>
      <c r="AH373" s="13"/>
      <c r="AI373" s="13"/>
    </row>
    <row r="374" spans="1:35" hidden="1">
      <c r="A374" s="9">
        <v>42903</v>
      </c>
      <c r="B374" s="10" t="s">
        <v>49</v>
      </c>
      <c r="C374" s="11">
        <v>6</v>
      </c>
      <c r="D374" s="10" t="s">
        <v>32</v>
      </c>
      <c r="E374" s="10"/>
      <c r="F374" s="10">
        <v>1</v>
      </c>
      <c r="G374" s="10"/>
      <c r="H374" s="10"/>
      <c r="I374" s="10"/>
      <c r="J374" s="10"/>
      <c r="K374" s="10"/>
      <c r="L374" s="10">
        <v>7</v>
      </c>
      <c r="M374" s="10"/>
      <c r="N374" s="10"/>
      <c r="O374" s="10"/>
      <c r="P374" s="10">
        <v>7</v>
      </c>
      <c r="Q374" s="10"/>
      <c r="R374" s="10"/>
      <c r="S374" s="10">
        <v>5</v>
      </c>
      <c r="T374" s="10"/>
      <c r="U374" s="10"/>
      <c r="V374" s="9" t="str">
        <f t="shared" si="15"/>
        <v>Fantasy42903</v>
      </c>
      <c r="W374" s="11" t="s">
        <v>33</v>
      </c>
      <c r="X374" s="11" t="s">
        <v>52</v>
      </c>
      <c r="Y374" s="10">
        <v>146</v>
      </c>
      <c r="Z37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374" s="10">
        <v>83</v>
      </c>
      <c r="AB37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74" s="10">
        <v>1</v>
      </c>
      <c r="AD374" s="10">
        <v>8</v>
      </c>
      <c r="AE374" s="10">
        <f t="shared" si="16"/>
        <v>20</v>
      </c>
      <c r="AF374" s="10">
        <f t="shared" si="17"/>
        <v>4</v>
      </c>
      <c r="AG374" s="15">
        <f>Tableau2[[#This Row],[Teams]]/Tableau2[[#This Row],[Fields]]</f>
        <v>5</v>
      </c>
      <c r="AH374" s="13"/>
      <c r="AI374" s="13"/>
    </row>
    <row r="375" spans="1:35" hidden="1">
      <c r="A375" s="9">
        <v>42904</v>
      </c>
      <c r="B375" s="10" t="s">
        <v>50</v>
      </c>
      <c r="C375" s="11">
        <v>6</v>
      </c>
      <c r="D375" s="10" t="s">
        <v>143</v>
      </c>
      <c r="E375" s="10"/>
      <c r="F375" s="10"/>
      <c r="G375" s="10">
        <v>11</v>
      </c>
      <c r="H375" s="10"/>
      <c r="I375" s="10"/>
      <c r="J375" s="10"/>
      <c r="K375" s="10"/>
      <c r="L375" s="10">
        <v>9</v>
      </c>
      <c r="M375" s="10"/>
      <c r="N375" s="10"/>
      <c r="O375" s="10">
        <v>14</v>
      </c>
      <c r="P375" s="10"/>
      <c r="Q375" s="10"/>
      <c r="R375" s="10">
        <v>11</v>
      </c>
      <c r="S375" s="10"/>
      <c r="T375" s="10">
        <v>14</v>
      </c>
      <c r="U375" s="10"/>
      <c r="V375" s="9" t="str">
        <f t="shared" si="15"/>
        <v>Suisse42904</v>
      </c>
      <c r="W375" s="11" t="s">
        <v>38</v>
      </c>
      <c r="X375" s="11" t="s">
        <v>45</v>
      </c>
      <c r="Y375" s="10">
        <v>28</v>
      </c>
      <c r="Z37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75" s="10">
        <v>27</v>
      </c>
      <c r="AB3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75" s="10">
        <v>4</v>
      </c>
      <c r="AD375" s="10">
        <v>9</v>
      </c>
      <c r="AE375" s="10">
        <f t="shared" si="16"/>
        <v>59</v>
      </c>
      <c r="AF375" s="10">
        <f t="shared" si="17"/>
        <v>5</v>
      </c>
      <c r="AG375" s="15">
        <f>Tableau2[[#This Row],[Teams]]/Tableau2[[#This Row],[Fields]]</f>
        <v>11.8</v>
      </c>
      <c r="AH375" s="13"/>
      <c r="AI375" s="13"/>
    </row>
    <row r="376" spans="1:35" hidden="1">
      <c r="A376" s="9">
        <v>42904</v>
      </c>
      <c r="B376" s="10" t="s">
        <v>50</v>
      </c>
      <c r="C376" s="11">
        <v>6</v>
      </c>
      <c r="D376" s="10" t="s">
        <v>147</v>
      </c>
      <c r="E376" s="10"/>
      <c r="F376" s="10"/>
      <c r="G376" s="10"/>
      <c r="H376" s="10">
        <v>5</v>
      </c>
      <c r="I376" s="10"/>
      <c r="J376" s="10"/>
      <c r="K376" s="10"/>
      <c r="L376" s="10"/>
      <c r="M376" s="10">
        <v>7</v>
      </c>
      <c r="N376" s="10"/>
      <c r="O376" s="10"/>
      <c r="P376" s="10">
        <v>8</v>
      </c>
      <c r="Q376" s="10"/>
      <c r="R376" s="10"/>
      <c r="S376" s="10">
        <v>8</v>
      </c>
      <c r="T376" s="10"/>
      <c r="U376" s="10"/>
      <c r="V376" s="9" t="str">
        <f t="shared" si="15"/>
        <v>Route du Sud42904</v>
      </c>
      <c r="W376" s="11" t="s">
        <v>38</v>
      </c>
      <c r="X376" s="11" t="s">
        <v>39</v>
      </c>
      <c r="Y376" s="10">
        <v>154</v>
      </c>
      <c r="Z37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76" s="10">
        <v>81</v>
      </c>
      <c r="AB37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76" s="10">
        <v>2</v>
      </c>
      <c r="AD376" s="10">
        <v>8</v>
      </c>
      <c r="AE376" s="10">
        <f t="shared" si="16"/>
        <v>28</v>
      </c>
      <c r="AF376" s="10">
        <f t="shared" si="17"/>
        <v>4</v>
      </c>
      <c r="AG376" s="15">
        <f>Tableau2[[#This Row],[Teams]]/Tableau2[[#This Row],[Fields]]</f>
        <v>7</v>
      </c>
      <c r="AH376" s="13"/>
      <c r="AI376" s="13"/>
    </row>
    <row r="377" spans="1:35" hidden="1">
      <c r="A377" s="9">
        <v>42904</v>
      </c>
      <c r="B377" s="10" t="s">
        <v>50</v>
      </c>
      <c r="C377" s="11">
        <v>6</v>
      </c>
      <c r="D377" s="10" t="s">
        <v>148</v>
      </c>
      <c r="E377" s="10"/>
      <c r="F377" s="10">
        <v>6</v>
      </c>
      <c r="G377" s="10"/>
      <c r="H377" s="10"/>
      <c r="I377" s="10"/>
      <c r="J377" s="10"/>
      <c r="K377" s="10"/>
      <c r="L377" s="10">
        <v>6</v>
      </c>
      <c r="M377" s="10"/>
      <c r="N377" s="10"/>
      <c r="O377" s="10"/>
      <c r="P377" s="10">
        <v>5</v>
      </c>
      <c r="Q377" s="10"/>
      <c r="R377" s="10"/>
      <c r="S377" s="10">
        <v>6</v>
      </c>
      <c r="T377" s="10"/>
      <c r="U377" s="10"/>
      <c r="V377" s="9" t="str">
        <f t="shared" si="15"/>
        <v>Ride Bruges Cycling42904</v>
      </c>
      <c r="W377" s="11" t="s">
        <v>33</v>
      </c>
      <c r="X377" s="11" t="s">
        <v>39</v>
      </c>
      <c r="Y377" s="10">
        <v>156</v>
      </c>
      <c r="Z37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77" s="10">
        <v>80</v>
      </c>
      <c r="AB37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77" s="10">
        <v>2</v>
      </c>
      <c r="AD377" s="10">
        <v>8</v>
      </c>
      <c r="AE377" s="10">
        <f t="shared" si="16"/>
        <v>23</v>
      </c>
      <c r="AF377" s="10">
        <f t="shared" si="17"/>
        <v>4</v>
      </c>
      <c r="AG377" s="15">
        <f>Tableau2[[#This Row],[Teams]]/Tableau2[[#This Row],[Fields]]</f>
        <v>5.75</v>
      </c>
      <c r="AH377" s="13"/>
      <c r="AI377" s="13"/>
    </row>
    <row r="378" spans="1:35" hidden="1">
      <c r="A378" s="9">
        <v>42905</v>
      </c>
      <c r="B378" s="10" t="s">
        <v>36</v>
      </c>
      <c r="C378" s="11">
        <v>6</v>
      </c>
      <c r="D378" s="10" t="s">
        <v>32</v>
      </c>
      <c r="E378" s="10"/>
      <c r="F378" s="10">
        <v>3</v>
      </c>
      <c r="G378" s="10"/>
      <c r="H378" s="10"/>
      <c r="I378" s="10"/>
      <c r="J378" s="10"/>
      <c r="K378" s="10">
        <v>9</v>
      </c>
      <c r="L378" s="10"/>
      <c r="M378" s="10"/>
      <c r="N378" s="10"/>
      <c r="O378" s="10">
        <v>10</v>
      </c>
      <c r="P378" s="10"/>
      <c r="Q378" s="10">
        <v>12</v>
      </c>
      <c r="R378" s="10"/>
      <c r="S378" s="10">
        <v>12</v>
      </c>
      <c r="T378" s="10"/>
      <c r="U378" s="10"/>
      <c r="V378" s="9" t="str">
        <f t="shared" si="15"/>
        <v>Fantasy42905</v>
      </c>
      <c r="W378" s="11" t="s">
        <v>33</v>
      </c>
      <c r="X378" s="11" t="s">
        <v>47</v>
      </c>
      <c r="Y378" s="10">
        <v>179</v>
      </c>
      <c r="Z37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78" s="10">
        <v>103</v>
      </c>
      <c r="AB3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78" s="10">
        <v>1</v>
      </c>
      <c r="AD378" s="10">
        <v>8</v>
      </c>
      <c r="AE378" s="10">
        <f t="shared" si="16"/>
        <v>46</v>
      </c>
      <c r="AF378" s="10">
        <f t="shared" si="17"/>
        <v>5</v>
      </c>
      <c r="AG378" s="15">
        <f>Tableau2[[#This Row],[Teams]]/Tableau2[[#This Row],[Fields]]</f>
        <v>9.1999999999999993</v>
      </c>
      <c r="AH378" s="13"/>
      <c r="AI378" s="13"/>
    </row>
    <row r="379" spans="1:35" hidden="1">
      <c r="A379" s="9">
        <v>42906</v>
      </c>
      <c r="B379" s="10" t="s">
        <v>42</v>
      </c>
      <c r="C379" s="11">
        <v>6</v>
      </c>
      <c r="D379" s="10" t="s">
        <v>32</v>
      </c>
      <c r="E379" s="10"/>
      <c r="F379" s="10"/>
      <c r="G379" s="10">
        <v>7</v>
      </c>
      <c r="H379" s="10"/>
      <c r="I379" s="10"/>
      <c r="J379" s="10"/>
      <c r="K379" s="10"/>
      <c r="L379" s="10">
        <v>15</v>
      </c>
      <c r="M379" s="10"/>
      <c r="N379" s="10"/>
      <c r="O379" s="10"/>
      <c r="P379" s="10">
        <v>12</v>
      </c>
      <c r="Q379" s="10"/>
      <c r="R379" s="10">
        <v>16</v>
      </c>
      <c r="S379" s="10"/>
      <c r="T379" s="10">
        <v>10</v>
      </c>
      <c r="U379" s="10"/>
      <c r="V379" s="9" t="str">
        <f t="shared" si="15"/>
        <v>Fantasy42906</v>
      </c>
      <c r="W379" s="11" t="s">
        <v>33</v>
      </c>
      <c r="X379" s="11" t="s">
        <v>39</v>
      </c>
      <c r="Y379" s="10">
        <v>165</v>
      </c>
      <c r="Z37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79" s="10">
        <v>87</v>
      </c>
      <c r="AB37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79" s="10">
        <v>1</v>
      </c>
      <c r="AD379" s="10">
        <v>8</v>
      </c>
      <c r="AE379" s="10">
        <f t="shared" si="16"/>
        <v>60</v>
      </c>
      <c r="AF379" s="10">
        <f t="shared" si="17"/>
        <v>5</v>
      </c>
      <c r="AG379" s="15">
        <f>Tableau2[[#This Row],[Teams]]/Tableau2[[#This Row],[Fields]]</f>
        <v>12</v>
      </c>
      <c r="AH379" s="13"/>
      <c r="AI379" s="13"/>
    </row>
    <row r="380" spans="1:35" hidden="1">
      <c r="A380" s="9">
        <v>42907</v>
      </c>
      <c r="B380" s="10" t="s">
        <v>44</v>
      </c>
      <c r="C380" s="11">
        <v>6</v>
      </c>
      <c r="D380" s="10" t="s">
        <v>149</v>
      </c>
      <c r="E380" s="10"/>
      <c r="F380" s="10"/>
      <c r="G380" s="10">
        <v>8</v>
      </c>
      <c r="H380" s="10"/>
      <c r="I380" s="10"/>
      <c r="J380" s="10"/>
      <c r="K380" s="10"/>
      <c r="L380" s="10">
        <v>10</v>
      </c>
      <c r="M380" s="10"/>
      <c r="N380" s="10"/>
      <c r="O380" s="10">
        <v>11</v>
      </c>
      <c r="P380" s="10"/>
      <c r="Q380" s="10"/>
      <c r="R380" s="10">
        <v>16</v>
      </c>
      <c r="S380" s="10"/>
      <c r="T380" s="10">
        <v>12</v>
      </c>
      <c r="U380" s="10"/>
      <c r="V380" s="9" t="str">
        <f t="shared" si="15"/>
        <v>Slovenia42907</v>
      </c>
      <c r="W380" s="11" t="s">
        <v>38</v>
      </c>
      <c r="X380" s="11" t="s">
        <v>34</v>
      </c>
      <c r="Y380" s="10">
        <v>159</v>
      </c>
      <c r="Z38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0" s="10">
        <v>84</v>
      </c>
      <c r="AB38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80" s="10">
        <v>2</v>
      </c>
      <c r="AD380" s="10">
        <v>8</v>
      </c>
      <c r="AE380" s="10">
        <f t="shared" si="16"/>
        <v>57</v>
      </c>
      <c r="AF380" s="10">
        <f t="shared" si="17"/>
        <v>5</v>
      </c>
      <c r="AG380" s="15">
        <f>Tableau2[[#This Row],[Teams]]/Tableau2[[#This Row],[Fields]]</f>
        <v>11.4</v>
      </c>
      <c r="AH380" s="13"/>
      <c r="AI380" s="13"/>
    </row>
    <row r="381" spans="1:35" hidden="1">
      <c r="A381" s="9">
        <v>42907</v>
      </c>
      <c r="B381" s="10" t="s">
        <v>44</v>
      </c>
      <c r="C381" s="11">
        <v>6</v>
      </c>
      <c r="D381" s="10" t="s">
        <v>150</v>
      </c>
      <c r="E381" s="10"/>
      <c r="F381" s="10"/>
      <c r="G381" s="10">
        <v>7</v>
      </c>
      <c r="H381" s="10"/>
      <c r="I381" s="10"/>
      <c r="J381" s="10"/>
      <c r="K381" s="10">
        <v>6</v>
      </c>
      <c r="L381" s="10"/>
      <c r="M381" s="10"/>
      <c r="N381" s="10">
        <v>1</v>
      </c>
      <c r="O381" s="10"/>
      <c r="P381" s="10"/>
      <c r="Q381" s="10">
        <v>9</v>
      </c>
      <c r="R381" s="10"/>
      <c r="S381" s="10">
        <v>8</v>
      </c>
      <c r="T381" s="10"/>
      <c r="U381" s="10"/>
      <c r="V381" s="9" t="str">
        <f t="shared" si="15"/>
        <v>Halle - Ingooigem42907</v>
      </c>
      <c r="W381" s="11" t="s">
        <v>33</v>
      </c>
      <c r="X381" s="11" t="s">
        <v>34</v>
      </c>
      <c r="Y381" s="10">
        <v>198</v>
      </c>
      <c r="Z38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81" s="10">
        <v>108</v>
      </c>
      <c r="AB3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81" s="10">
        <v>2</v>
      </c>
      <c r="AD381" s="10">
        <v>8</v>
      </c>
      <c r="AE381" s="10">
        <f t="shared" si="16"/>
        <v>31</v>
      </c>
      <c r="AF381" s="10">
        <f t="shared" si="17"/>
        <v>5</v>
      </c>
      <c r="AG381" s="15">
        <f>Tableau2[[#This Row],[Teams]]/Tableau2[[#This Row],[Fields]]</f>
        <v>6.2</v>
      </c>
      <c r="AH381" s="13"/>
      <c r="AI381" s="13"/>
    </row>
    <row r="382" spans="1:35" hidden="1">
      <c r="A382" s="9">
        <v>42908</v>
      </c>
      <c r="B382" s="10" t="s">
        <v>46</v>
      </c>
      <c r="C382" s="11">
        <v>6</v>
      </c>
      <c r="D382" s="10" t="s">
        <v>149</v>
      </c>
      <c r="E382" s="10"/>
      <c r="F382" s="10"/>
      <c r="G382" s="10">
        <v>8</v>
      </c>
      <c r="H382" s="10"/>
      <c r="I382" s="10"/>
      <c r="J382" s="10"/>
      <c r="K382" s="10"/>
      <c r="L382" s="10">
        <v>10</v>
      </c>
      <c r="M382" s="10"/>
      <c r="N382" s="10"/>
      <c r="O382" s="10">
        <v>11</v>
      </c>
      <c r="P382" s="10"/>
      <c r="Q382" s="10"/>
      <c r="R382" s="10">
        <v>16</v>
      </c>
      <c r="S382" s="10"/>
      <c r="T382" s="10">
        <v>12</v>
      </c>
      <c r="U382" s="10"/>
      <c r="V382" s="9" t="str">
        <f t="shared" si="15"/>
        <v>Slovenia42908</v>
      </c>
      <c r="W382" s="11" t="s">
        <v>38</v>
      </c>
      <c r="X382" s="11" t="s">
        <v>34</v>
      </c>
      <c r="Y382" s="10">
        <v>169</v>
      </c>
      <c r="Z38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2" s="10">
        <v>89</v>
      </c>
      <c r="AB38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82" s="10">
        <v>2</v>
      </c>
      <c r="AD382" s="10">
        <v>8</v>
      </c>
      <c r="AE382" s="10">
        <f t="shared" si="16"/>
        <v>57</v>
      </c>
      <c r="AF382" s="10">
        <f t="shared" si="17"/>
        <v>5</v>
      </c>
      <c r="AG382" s="15">
        <f>Tableau2[[#This Row],[Teams]]/Tableau2[[#This Row],[Fields]]</f>
        <v>11.4</v>
      </c>
      <c r="AH382" s="13"/>
      <c r="AI382" s="13"/>
    </row>
    <row r="383" spans="1:35" hidden="1">
      <c r="A383" s="9">
        <v>42908</v>
      </c>
      <c r="B383" s="10" t="s">
        <v>46</v>
      </c>
      <c r="C383" s="11">
        <v>6</v>
      </c>
      <c r="D383" s="10" t="s">
        <v>32</v>
      </c>
      <c r="E383" s="10"/>
      <c r="F383" s="10"/>
      <c r="G383" s="10">
        <v>9</v>
      </c>
      <c r="H383" s="10"/>
      <c r="I383" s="10"/>
      <c r="J383" s="10"/>
      <c r="K383" s="10">
        <v>9</v>
      </c>
      <c r="L383" s="10"/>
      <c r="M383" s="10"/>
      <c r="N383" s="10">
        <v>5</v>
      </c>
      <c r="O383" s="10"/>
      <c r="P383" s="10"/>
      <c r="Q383" s="10">
        <v>9</v>
      </c>
      <c r="R383" s="10"/>
      <c r="S383" s="10">
        <v>10</v>
      </c>
      <c r="T383" s="10"/>
      <c r="U383" s="10"/>
      <c r="V383" s="9" t="str">
        <f t="shared" si="15"/>
        <v>Fantasy42908</v>
      </c>
      <c r="W383" s="11" t="s">
        <v>33</v>
      </c>
      <c r="X383" s="11" t="s">
        <v>39</v>
      </c>
      <c r="Y383" s="10">
        <v>189</v>
      </c>
      <c r="Z38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83" s="10">
        <v>99</v>
      </c>
      <c r="AB38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3" s="10">
        <v>1</v>
      </c>
      <c r="AD383" s="10">
        <v>8</v>
      </c>
      <c r="AE383" s="10">
        <f t="shared" si="16"/>
        <v>42</v>
      </c>
      <c r="AF383" s="10">
        <f t="shared" si="17"/>
        <v>5</v>
      </c>
      <c r="AG383" s="15">
        <f>Tableau2[[#This Row],[Teams]]/Tableau2[[#This Row],[Fields]]</f>
        <v>8.4</v>
      </c>
      <c r="AH383" s="13"/>
      <c r="AI383" s="13"/>
    </row>
    <row r="384" spans="1:35" hidden="1">
      <c r="A384" s="9">
        <v>42909</v>
      </c>
      <c r="B384" s="10" t="s">
        <v>48</v>
      </c>
      <c r="C384" s="11">
        <v>6</v>
      </c>
      <c r="D384" s="10" t="s">
        <v>149</v>
      </c>
      <c r="E384" s="10"/>
      <c r="F384" s="10"/>
      <c r="G384" s="10">
        <v>8</v>
      </c>
      <c r="H384" s="10"/>
      <c r="I384" s="10"/>
      <c r="J384" s="10"/>
      <c r="K384" s="10"/>
      <c r="L384" s="10">
        <v>10</v>
      </c>
      <c r="M384" s="10"/>
      <c r="N384" s="10"/>
      <c r="O384" s="10">
        <v>11</v>
      </c>
      <c r="P384" s="10"/>
      <c r="Q384" s="10"/>
      <c r="R384" s="10">
        <v>16</v>
      </c>
      <c r="S384" s="10"/>
      <c r="T384" s="10">
        <v>12</v>
      </c>
      <c r="U384" s="10"/>
      <c r="V384" s="9" t="str">
        <f t="shared" si="15"/>
        <v>Slovenia42909</v>
      </c>
      <c r="W384" s="11" t="s">
        <v>38</v>
      </c>
      <c r="X384" s="11" t="s">
        <v>47</v>
      </c>
      <c r="Y384" s="10">
        <v>168</v>
      </c>
      <c r="Z38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4" s="10">
        <v>95</v>
      </c>
      <c r="AB3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4" s="10">
        <v>2</v>
      </c>
      <c r="AD384" s="10">
        <v>8</v>
      </c>
      <c r="AE384" s="10">
        <f t="shared" si="16"/>
        <v>57</v>
      </c>
      <c r="AF384" s="10">
        <f t="shared" si="17"/>
        <v>5</v>
      </c>
      <c r="AG384" s="15">
        <f>Tableau2[[#This Row],[Teams]]/Tableau2[[#This Row],[Fields]]</f>
        <v>11.4</v>
      </c>
      <c r="AH384" s="13"/>
      <c r="AI384" s="13"/>
    </row>
    <row r="385" spans="1:35" hidden="1">
      <c r="A385" s="9">
        <v>42909</v>
      </c>
      <c r="B385" s="10" t="s">
        <v>48</v>
      </c>
      <c r="C385" s="11">
        <v>6</v>
      </c>
      <c r="D385" s="10" t="s">
        <v>32</v>
      </c>
      <c r="E385" s="10"/>
      <c r="F385" s="10"/>
      <c r="G385" s="10">
        <v>3</v>
      </c>
      <c r="H385" s="10"/>
      <c r="I385" s="10"/>
      <c r="J385" s="10"/>
      <c r="K385" s="10">
        <v>8</v>
      </c>
      <c r="L385" s="10"/>
      <c r="M385" s="10"/>
      <c r="N385" s="10">
        <v>5</v>
      </c>
      <c r="O385" s="10"/>
      <c r="P385" s="10"/>
      <c r="Q385" s="10">
        <v>6</v>
      </c>
      <c r="R385" s="10"/>
      <c r="S385" s="10">
        <v>9</v>
      </c>
      <c r="T385" s="10"/>
      <c r="U385" s="10"/>
      <c r="V385" s="9" t="str">
        <f t="shared" si="15"/>
        <v>Fantasy42909</v>
      </c>
      <c r="W385" s="11" t="s">
        <v>33</v>
      </c>
      <c r="X385" s="11" t="s">
        <v>34</v>
      </c>
      <c r="Y385" s="10">
        <v>158</v>
      </c>
      <c r="Z38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5" s="10">
        <v>99</v>
      </c>
      <c r="AB38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5" s="10">
        <v>1</v>
      </c>
      <c r="AD385" s="10">
        <v>8</v>
      </c>
      <c r="AE385" s="10">
        <f t="shared" si="16"/>
        <v>31</v>
      </c>
      <c r="AF385" s="10">
        <f t="shared" si="17"/>
        <v>5</v>
      </c>
      <c r="AG385" s="15">
        <f>Tableau2[[#This Row],[Teams]]/Tableau2[[#This Row],[Fields]]</f>
        <v>6.2</v>
      </c>
      <c r="AH385" s="13"/>
      <c r="AI385" s="13"/>
    </row>
    <row r="386" spans="1:35" hidden="1">
      <c r="A386" s="9">
        <v>42910</v>
      </c>
      <c r="B386" s="10" t="s">
        <v>49</v>
      </c>
      <c r="C386" s="11">
        <v>6</v>
      </c>
      <c r="D386" s="10" t="s">
        <v>149</v>
      </c>
      <c r="E386" s="10"/>
      <c r="F386" s="10"/>
      <c r="G386" s="10">
        <v>8</v>
      </c>
      <c r="H386" s="10"/>
      <c r="I386" s="10"/>
      <c r="J386" s="10"/>
      <c r="K386" s="10"/>
      <c r="L386" s="10">
        <v>10</v>
      </c>
      <c r="M386" s="10"/>
      <c r="N386" s="10"/>
      <c r="O386" s="10">
        <v>11</v>
      </c>
      <c r="P386" s="10"/>
      <c r="Q386" s="10"/>
      <c r="R386" s="10">
        <v>16</v>
      </c>
      <c r="S386" s="10"/>
      <c r="T386" s="10">
        <v>12</v>
      </c>
      <c r="U386" s="10"/>
      <c r="V386" s="9" t="str">
        <f t="shared" ref="V386:V449" si="18">D386&amp;A386</f>
        <v>Slovenia42910</v>
      </c>
      <c r="W386" s="11" t="s">
        <v>38</v>
      </c>
      <c r="X386" s="11" t="s">
        <v>34</v>
      </c>
      <c r="Y386" s="10">
        <v>160</v>
      </c>
      <c r="Z38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6" s="10">
        <v>86</v>
      </c>
      <c r="AB38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86" s="10">
        <v>2</v>
      </c>
      <c r="AD386" s="10">
        <v>8</v>
      </c>
      <c r="AE386" s="10">
        <f t="shared" ref="AE386:AE449" si="19">SUM(E386:U386)</f>
        <v>57</v>
      </c>
      <c r="AF386" s="10">
        <f t="shared" ref="AF386:AF449" si="20">COUNT(E386:U386)</f>
        <v>5</v>
      </c>
      <c r="AG386" s="15">
        <f>Tableau2[[#This Row],[Teams]]/Tableau2[[#This Row],[Fields]]</f>
        <v>11.4</v>
      </c>
      <c r="AH386" s="13"/>
      <c r="AI386" s="13"/>
    </row>
    <row r="387" spans="1:35" hidden="1">
      <c r="A387" s="9">
        <v>42910</v>
      </c>
      <c r="B387" s="10" t="s">
        <v>49</v>
      </c>
      <c r="C387" s="11">
        <v>6</v>
      </c>
      <c r="D387" s="10" t="s">
        <v>32</v>
      </c>
      <c r="E387" s="10"/>
      <c r="F387" s="10"/>
      <c r="G387" s="10">
        <v>7</v>
      </c>
      <c r="H387" s="10"/>
      <c r="I387" s="10"/>
      <c r="J387" s="10"/>
      <c r="K387" s="10">
        <v>4</v>
      </c>
      <c r="L387" s="10"/>
      <c r="M387" s="10"/>
      <c r="N387" s="10">
        <v>2</v>
      </c>
      <c r="O387" s="10"/>
      <c r="P387" s="10"/>
      <c r="Q387" s="10">
        <v>4</v>
      </c>
      <c r="R387" s="10"/>
      <c r="S387" s="10">
        <v>7</v>
      </c>
      <c r="T387" s="10"/>
      <c r="U387" s="10"/>
      <c r="V387" s="9" t="str">
        <f t="shared" si="18"/>
        <v>Fantasy42910</v>
      </c>
      <c r="W387" s="11" t="s">
        <v>33</v>
      </c>
      <c r="X387" s="11" t="s">
        <v>39</v>
      </c>
      <c r="Y387" s="10">
        <v>168</v>
      </c>
      <c r="Z38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7" s="10">
        <v>95</v>
      </c>
      <c r="AB38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7" s="10">
        <v>1</v>
      </c>
      <c r="AD387" s="10">
        <v>8</v>
      </c>
      <c r="AE387" s="10">
        <f t="shared" si="19"/>
        <v>24</v>
      </c>
      <c r="AF387" s="10">
        <f t="shared" si="20"/>
        <v>5</v>
      </c>
      <c r="AG387" s="15">
        <f>Tableau2[[#This Row],[Teams]]/Tableau2[[#This Row],[Fields]]</f>
        <v>4.8</v>
      </c>
      <c r="AH387" s="13"/>
      <c r="AI387" s="13"/>
    </row>
    <row r="388" spans="1:35" hidden="1">
      <c r="A388" s="9">
        <v>42912</v>
      </c>
      <c r="B388" s="10" t="s">
        <v>36</v>
      </c>
      <c r="C388" s="11">
        <v>6</v>
      </c>
      <c r="D388" s="10" t="s">
        <v>32</v>
      </c>
      <c r="E388" s="10"/>
      <c r="F388" s="10"/>
      <c r="G388" s="10">
        <v>14</v>
      </c>
      <c r="H388" s="10"/>
      <c r="I388" s="10"/>
      <c r="J388" s="10"/>
      <c r="K388" s="10"/>
      <c r="L388" s="10">
        <v>11</v>
      </c>
      <c r="M388" s="10"/>
      <c r="N388" s="10"/>
      <c r="O388" s="10">
        <v>14</v>
      </c>
      <c r="P388" s="10"/>
      <c r="Q388" s="10"/>
      <c r="R388" s="10">
        <v>22</v>
      </c>
      <c r="S388" s="10"/>
      <c r="T388" s="10">
        <v>14</v>
      </c>
      <c r="U388" s="10"/>
      <c r="V388" s="9" t="str">
        <f t="shared" si="18"/>
        <v>Fantasy42912</v>
      </c>
      <c r="W388" s="11" t="s">
        <v>33</v>
      </c>
      <c r="X388" s="11" t="s">
        <v>34</v>
      </c>
      <c r="Y388" s="10">
        <v>165</v>
      </c>
      <c r="Z38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8" s="10">
        <v>97</v>
      </c>
      <c r="AB38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8" s="10">
        <v>1</v>
      </c>
      <c r="AD388" s="10">
        <v>7</v>
      </c>
      <c r="AE388" s="10">
        <f t="shared" si="19"/>
        <v>75</v>
      </c>
      <c r="AF388" s="10">
        <f t="shared" si="20"/>
        <v>5</v>
      </c>
      <c r="AG388" s="15">
        <f>Tableau2[[#This Row],[Teams]]/Tableau2[[#This Row],[Fields]]</f>
        <v>15</v>
      </c>
      <c r="AH388" s="13"/>
      <c r="AI388" s="13"/>
    </row>
    <row r="389" spans="1:35" hidden="1">
      <c r="A389" s="9">
        <v>42913</v>
      </c>
      <c r="B389" s="10" t="s">
        <v>42</v>
      </c>
      <c r="C389" s="11">
        <v>6</v>
      </c>
      <c r="D389" s="10" t="s">
        <v>32</v>
      </c>
      <c r="E389" s="10"/>
      <c r="F389" s="10"/>
      <c r="G389" s="10"/>
      <c r="H389" s="10"/>
      <c r="I389" s="10"/>
      <c r="J389" s="10"/>
      <c r="K389" s="10"/>
      <c r="L389" s="10">
        <v>12</v>
      </c>
      <c r="M389" s="10"/>
      <c r="N389" s="10"/>
      <c r="O389" s="10">
        <v>4</v>
      </c>
      <c r="P389" s="10"/>
      <c r="Q389" s="10">
        <v>13</v>
      </c>
      <c r="R389" s="10"/>
      <c r="S389" s="10"/>
      <c r="T389" s="10">
        <v>11</v>
      </c>
      <c r="U389" s="10"/>
      <c r="V389" s="9" t="str">
        <f t="shared" si="18"/>
        <v>Fantasy42913</v>
      </c>
      <c r="W389" s="11" t="s">
        <v>33</v>
      </c>
      <c r="X389" s="11" t="s">
        <v>39</v>
      </c>
      <c r="Y389" s="10">
        <v>168</v>
      </c>
      <c r="Z38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89" s="10">
        <v>96</v>
      </c>
      <c r="AB3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89" s="10">
        <v>1</v>
      </c>
      <c r="AD389" s="10">
        <v>7</v>
      </c>
      <c r="AE389" s="10">
        <f t="shared" si="19"/>
        <v>40</v>
      </c>
      <c r="AF389" s="10">
        <f t="shared" si="20"/>
        <v>4</v>
      </c>
      <c r="AG389" s="15">
        <f>Tableau2[[#This Row],[Teams]]/Tableau2[[#This Row],[Fields]]</f>
        <v>10</v>
      </c>
      <c r="AH389" s="13"/>
      <c r="AI389" s="13"/>
    </row>
    <row r="390" spans="1:35" hidden="1">
      <c r="A390" s="9">
        <v>42913</v>
      </c>
      <c r="B390" s="10" t="s">
        <v>42</v>
      </c>
      <c r="C390" s="11">
        <v>6</v>
      </c>
      <c r="D390" s="10" t="s">
        <v>32</v>
      </c>
      <c r="E390" s="10"/>
      <c r="F390" s="10"/>
      <c r="G390" s="10"/>
      <c r="H390" s="10"/>
      <c r="I390" s="10"/>
      <c r="J390" s="10"/>
      <c r="K390" s="10"/>
      <c r="L390" s="10"/>
      <c r="M390" s="10">
        <v>10</v>
      </c>
      <c r="N390" s="10"/>
      <c r="O390" s="10"/>
      <c r="P390" s="10">
        <v>6</v>
      </c>
      <c r="Q390" s="10"/>
      <c r="R390" s="10">
        <v>6</v>
      </c>
      <c r="S390" s="10"/>
      <c r="T390" s="10">
        <v>6</v>
      </c>
      <c r="U390" s="10"/>
      <c r="V390" s="9" t="str">
        <f t="shared" si="18"/>
        <v>Fantasy42913</v>
      </c>
      <c r="W390" s="11" t="s">
        <v>33</v>
      </c>
      <c r="X390" s="11" t="s">
        <v>45</v>
      </c>
      <c r="Y390" s="10">
        <v>44</v>
      </c>
      <c r="Z39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90" s="10">
        <v>43</v>
      </c>
      <c r="AB39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90" s="10">
        <v>1</v>
      </c>
      <c r="AD390" s="10">
        <v>7</v>
      </c>
      <c r="AE390" s="10">
        <f t="shared" si="19"/>
        <v>28</v>
      </c>
      <c r="AF390" s="10">
        <f t="shared" si="20"/>
        <v>4</v>
      </c>
      <c r="AG390" s="15">
        <f>Tableau2[[#This Row],[Teams]]/Tableau2[[#This Row],[Fields]]</f>
        <v>7</v>
      </c>
      <c r="AH390" s="13"/>
      <c r="AI390" s="13"/>
    </row>
    <row r="391" spans="1:35" hidden="1">
      <c r="A391" s="9">
        <v>42914</v>
      </c>
      <c r="B391" s="10" t="s">
        <v>44</v>
      </c>
      <c r="C391" s="11">
        <v>6</v>
      </c>
      <c r="D391" s="10" t="s">
        <v>32</v>
      </c>
      <c r="E391" s="10"/>
      <c r="F391" s="10"/>
      <c r="G391" s="10">
        <v>14</v>
      </c>
      <c r="H391" s="10"/>
      <c r="I391" s="10"/>
      <c r="J391" s="10"/>
      <c r="K391" s="10"/>
      <c r="L391" s="10">
        <v>12</v>
      </c>
      <c r="M391" s="10"/>
      <c r="N391" s="10"/>
      <c r="O391" s="10">
        <v>17</v>
      </c>
      <c r="P391" s="10"/>
      <c r="Q391" s="10"/>
      <c r="R391" s="10">
        <v>23</v>
      </c>
      <c r="S391" s="10"/>
      <c r="T391" s="10">
        <v>14</v>
      </c>
      <c r="U391" s="10"/>
      <c r="V391" s="9" t="str">
        <f t="shared" si="18"/>
        <v>Fantasy42914</v>
      </c>
      <c r="W391" s="11" t="s">
        <v>33</v>
      </c>
      <c r="X391" s="11" t="s">
        <v>39</v>
      </c>
      <c r="Y391" s="10">
        <v>153</v>
      </c>
      <c r="Z39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91" s="10">
        <v>81</v>
      </c>
      <c r="AB3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91" s="10">
        <v>1</v>
      </c>
      <c r="AD391" s="10">
        <v>7</v>
      </c>
      <c r="AE391" s="10">
        <f t="shared" si="19"/>
        <v>80</v>
      </c>
      <c r="AF391" s="10">
        <f t="shared" si="20"/>
        <v>5</v>
      </c>
      <c r="AG391" s="15">
        <f>Tableau2[[#This Row],[Teams]]/Tableau2[[#This Row],[Fields]]</f>
        <v>16</v>
      </c>
      <c r="AH391" s="13"/>
      <c r="AI391" s="13"/>
    </row>
    <row r="392" spans="1:35" hidden="1">
      <c r="A392" s="9">
        <v>42915</v>
      </c>
      <c r="B392" s="10" t="s">
        <v>46</v>
      </c>
      <c r="C392" s="11">
        <v>6</v>
      </c>
      <c r="D392" s="10" t="s">
        <v>32</v>
      </c>
      <c r="E392" s="10"/>
      <c r="F392" s="10"/>
      <c r="G392" s="10">
        <v>9</v>
      </c>
      <c r="H392" s="10"/>
      <c r="I392" s="10"/>
      <c r="J392" s="10"/>
      <c r="K392" s="10"/>
      <c r="L392" s="10">
        <v>10</v>
      </c>
      <c r="M392" s="10"/>
      <c r="N392" s="10"/>
      <c r="O392" s="10">
        <v>9</v>
      </c>
      <c r="P392" s="10"/>
      <c r="Q392" s="10"/>
      <c r="R392" s="10">
        <v>16</v>
      </c>
      <c r="S392" s="10"/>
      <c r="T392" s="10">
        <v>15</v>
      </c>
      <c r="U392" s="10"/>
      <c r="V392" s="9" t="str">
        <f t="shared" si="18"/>
        <v>Fantasy42915</v>
      </c>
      <c r="W392" s="11" t="s">
        <v>33</v>
      </c>
      <c r="X392" s="11" t="s">
        <v>41</v>
      </c>
      <c r="Y392" s="10">
        <v>182</v>
      </c>
      <c r="Z39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92" s="10">
        <v>110</v>
      </c>
      <c r="AB39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92" s="10">
        <v>1</v>
      </c>
      <c r="AD392" s="10">
        <v>8</v>
      </c>
      <c r="AE392" s="10">
        <f t="shared" si="19"/>
        <v>59</v>
      </c>
      <c r="AF392" s="10">
        <f t="shared" si="20"/>
        <v>5</v>
      </c>
      <c r="AG392" s="15">
        <f>Tableau2[[#This Row],[Teams]]/Tableau2[[#This Row],[Fields]]</f>
        <v>11.8</v>
      </c>
      <c r="AH392" s="13"/>
      <c r="AI392" s="13"/>
    </row>
    <row r="393" spans="1:35" hidden="1">
      <c r="A393" s="16">
        <v>42916</v>
      </c>
      <c r="B393" s="10" t="s">
        <v>48</v>
      </c>
      <c r="C393" s="17">
        <v>6</v>
      </c>
      <c r="D393" s="18" t="s">
        <v>32</v>
      </c>
      <c r="E393" s="18"/>
      <c r="F393" s="18">
        <v>15</v>
      </c>
      <c r="G393" s="18"/>
      <c r="H393" s="18"/>
      <c r="I393" s="18"/>
      <c r="J393" s="18"/>
      <c r="K393" s="18">
        <v>13</v>
      </c>
      <c r="L393" s="18"/>
      <c r="M393" s="18"/>
      <c r="N393" s="18">
        <v>9</v>
      </c>
      <c r="O393" s="18"/>
      <c r="P393" s="18"/>
      <c r="Q393" s="18">
        <v>12</v>
      </c>
      <c r="R393" s="18"/>
      <c r="S393" s="18">
        <v>20</v>
      </c>
      <c r="T393" s="18"/>
      <c r="U393" s="18"/>
      <c r="V393" s="16" t="str">
        <f t="shared" si="18"/>
        <v>Fantasy42916</v>
      </c>
      <c r="W393" s="17" t="s">
        <v>33</v>
      </c>
      <c r="X393" s="17" t="s">
        <v>39</v>
      </c>
      <c r="Y393" s="18">
        <v>150</v>
      </c>
      <c r="Z39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393" s="18">
        <v>79</v>
      </c>
      <c r="AB3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393" s="18">
        <v>1</v>
      </c>
      <c r="AD393" s="18">
        <v>8</v>
      </c>
      <c r="AE393" s="18">
        <f t="shared" si="19"/>
        <v>69</v>
      </c>
      <c r="AF393" s="18">
        <f t="shared" si="20"/>
        <v>5</v>
      </c>
      <c r="AG393" s="19">
        <f>Tableau2[[#This Row],[Teams]]/Tableau2[[#This Row],[Fields]]</f>
        <v>13.8</v>
      </c>
      <c r="AH393" s="13"/>
      <c r="AI393" s="13"/>
    </row>
    <row r="394" spans="1:35" hidden="1">
      <c r="A394" s="20">
        <v>42917</v>
      </c>
      <c r="B394" s="10" t="s">
        <v>49</v>
      </c>
      <c r="C394" s="21">
        <v>7</v>
      </c>
      <c r="D394" s="10" t="s">
        <v>151</v>
      </c>
      <c r="E394" s="10"/>
      <c r="F394" s="10">
        <v>12</v>
      </c>
      <c r="G394" s="10"/>
      <c r="H394" s="10"/>
      <c r="I394" s="10"/>
      <c r="J394" s="10"/>
      <c r="K394" s="10"/>
      <c r="L394" s="10">
        <v>9</v>
      </c>
      <c r="M394" s="10"/>
      <c r="N394" s="10"/>
      <c r="O394" s="10"/>
      <c r="P394" s="10">
        <v>12</v>
      </c>
      <c r="Q394" s="10"/>
      <c r="R394" s="10">
        <v>15</v>
      </c>
      <c r="S394" s="10"/>
      <c r="T394" s="10">
        <v>13</v>
      </c>
      <c r="U394" s="10"/>
      <c r="V394" s="16" t="str">
        <f t="shared" si="18"/>
        <v>TDF42917</v>
      </c>
      <c r="W394" s="22" t="s">
        <v>38</v>
      </c>
      <c r="X394" s="22" t="s">
        <v>45</v>
      </c>
      <c r="Y394" s="18">
        <v>14</v>
      </c>
      <c r="Z39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94" s="18">
        <v>13</v>
      </c>
      <c r="AB39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94" s="18">
        <v>5</v>
      </c>
      <c r="AD394" s="23">
        <v>9</v>
      </c>
      <c r="AE394" s="18">
        <f t="shared" si="19"/>
        <v>61</v>
      </c>
      <c r="AF394" s="18">
        <f t="shared" si="20"/>
        <v>5</v>
      </c>
      <c r="AG394" s="19">
        <f>Tableau2[[#This Row],[Teams]]/Tableau2[[#This Row],[Fields]]</f>
        <v>12.2</v>
      </c>
      <c r="AH394" s="13"/>
      <c r="AI394" s="13"/>
    </row>
    <row r="395" spans="1:35" hidden="1">
      <c r="A395" s="16">
        <v>42917</v>
      </c>
      <c r="B395" s="10" t="s">
        <v>49</v>
      </c>
      <c r="C395" s="21">
        <v>7</v>
      </c>
      <c r="D395" s="10" t="s">
        <v>32</v>
      </c>
      <c r="E395" s="10"/>
      <c r="F395" s="10"/>
      <c r="G395" s="10">
        <v>5</v>
      </c>
      <c r="H395" s="10"/>
      <c r="I395" s="10"/>
      <c r="J395" s="10"/>
      <c r="K395" s="10">
        <v>7</v>
      </c>
      <c r="L395" s="10"/>
      <c r="M395" s="10"/>
      <c r="N395" s="10"/>
      <c r="O395" s="10">
        <v>4</v>
      </c>
      <c r="P395" s="10"/>
      <c r="Q395" s="10">
        <v>11</v>
      </c>
      <c r="R395" s="10"/>
      <c r="S395" s="10">
        <v>11</v>
      </c>
      <c r="T395" s="10"/>
      <c r="U395" s="10"/>
      <c r="V395" s="16" t="str">
        <f t="shared" si="18"/>
        <v>Fantasy42917</v>
      </c>
      <c r="W395" s="17" t="s">
        <v>33</v>
      </c>
      <c r="X395" s="17" t="s">
        <v>34</v>
      </c>
      <c r="Y395" s="18">
        <v>179</v>
      </c>
      <c r="Z39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95" s="18">
        <v>96</v>
      </c>
      <c r="AB3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395" s="18">
        <v>1</v>
      </c>
      <c r="AD395" s="18">
        <v>8</v>
      </c>
      <c r="AE395" s="18">
        <f t="shared" si="19"/>
        <v>38</v>
      </c>
      <c r="AF395" s="18">
        <f t="shared" si="20"/>
        <v>5</v>
      </c>
      <c r="AG395" s="19">
        <f>Tableau2[[#This Row],[Teams]]/Tableau2[[#This Row],[Fields]]</f>
        <v>7.6</v>
      </c>
      <c r="AH395" s="13"/>
      <c r="AI395" s="13"/>
    </row>
    <row r="396" spans="1:35" hidden="1">
      <c r="A396" s="20">
        <v>42918</v>
      </c>
      <c r="B396" s="10" t="s">
        <v>50</v>
      </c>
      <c r="C396" s="21">
        <v>7</v>
      </c>
      <c r="D396" s="10" t="s">
        <v>151</v>
      </c>
      <c r="E396" s="10"/>
      <c r="F396" s="10">
        <v>12</v>
      </c>
      <c r="G396" s="10"/>
      <c r="H396" s="10"/>
      <c r="I396" s="10"/>
      <c r="J396" s="10"/>
      <c r="K396" s="10"/>
      <c r="L396" s="10">
        <v>9</v>
      </c>
      <c r="M396" s="10"/>
      <c r="N396" s="10"/>
      <c r="O396" s="10"/>
      <c r="P396" s="10">
        <v>12</v>
      </c>
      <c r="Q396" s="10"/>
      <c r="R396" s="10">
        <v>15</v>
      </c>
      <c r="S396" s="10"/>
      <c r="T396" s="10">
        <v>13</v>
      </c>
      <c r="U396" s="10"/>
      <c r="V396" s="16" t="str">
        <f t="shared" si="18"/>
        <v>TDF42918</v>
      </c>
      <c r="W396" s="22" t="s">
        <v>38</v>
      </c>
      <c r="X396" s="22" t="s">
        <v>39</v>
      </c>
      <c r="Y396" s="18">
        <v>202</v>
      </c>
      <c r="Z39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96" s="18">
        <v>111</v>
      </c>
      <c r="AB39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96" s="18">
        <v>5</v>
      </c>
      <c r="AD396" s="23">
        <v>9</v>
      </c>
      <c r="AE396" s="18">
        <f t="shared" si="19"/>
        <v>61</v>
      </c>
      <c r="AF396" s="18">
        <f t="shared" si="20"/>
        <v>5</v>
      </c>
      <c r="AG396" s="19">
        <f>Tableau2[[#This Row],[Teams]]/Tableau2[[#This Row],[Fields]]</f>
        <v>12.2</v>
      </c>
      <c r="AH396" s="13"/>
      <c r="AI396" s="13"/>
    </row>
    <row r="397" spans="1:35" hidden="1">
      <c r="A397" s="20">
        <v>42918</v>
      </c>
      <c r="B397" s="10" t="s">
        <v>50</v>
      </c>
      <c r="C397" s="21">
        <v>7</v>
      </c>
      <c r="D397" s="10" t="s">
        <v>152</v>
      </c>
      <c r="E397" s="10"/>
      <c r="F397" s="10"/>
      <c r="G397" s="10">
        <v>3</v>
      </c>
      <c r="H397" s="10"/>
      <c r="I397" s="10"/>
      <c r="J397" s="10"/>
      <c r="K397" s="10">
        <v>5</v>
      </c>
      <c r="L397" s="10"/>
      <c r="M397" s="10"/>
      <c r="N397" s="10"/>
      <c r="O397" s="10">
        <v>7</v>
      </c>
      <c r="P397" s="10"/>
      <c r="Q397" s="10"/>
      <c r="R397" s="10"/>
      <c r="S397" s="10">
        <v>11</v>
      </c>
      <c r="T397" s="10"/>
      <c r="U397" s="10"/>
      <c r="V397" s="16" t="str">
        <f t="shared" si="18"/>
        <v>Austria42918</v>
      </c>
      <c r="W397" s="22" t="s">
        <v>38</v>
      </c>
      <c r="X397" s="22" t="s">
        <v>45</v>
      </c>
      <c r="Y397" s="18">
        <v>1</v>
      </c>
      <c r="Z397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397" s="18">
        <v>1</v>
      </c>
      <c r="AB3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397" s="18">
        <v>2</v>
      </c>
      <c r="AD397" s="23">
        <v>8</v>
      </c>
      <c r="AE397" s="18">
        <f t="shared" si="19"/>
        <v>26</v>
      </c>
      <c r="AF397" s="18">
        <f t="shared" si="20"/>
        <v>4</v>
      </c>
      <c r="AG397" s="19">
        <f>Tableau2[[#This Row],[Teams]]/Tableau2[[#This Row],[Fields]]</f>
        <v>6.5</v>
      </c>
      <c r="AH397" s="13"/>
      <c r="AI397" s="13"/>
    </row>
    <row r="398" spans="1:35" hidden="1">
      <c r="A398" s="16">
        <v>42918</v>
      </c>
      <c r="B398" s="10" t="s">
        <v>50</v>
      </c>
      <c r="C398" s="21">
        <v>7</v>
      </c>
      <c r="D398" s="10" t="s">
        <v>32</v>
      </c>
      <c r="E398" s="10"/>
      <c r="F398" s="10"/>
      <c r="G398" s="10"/>
      <c r="H398" s="10">
        <v>6</v>
      </c>
      <c r="I398" s="10"/>
      <c r="J398" s="10"/>
      <c r="K398" s="10"/>
      <c r="L398" s="10"/>
      <c r="M398" s="10"/>
      <c r="N398" s="10">
        <v>4</v>
      </c>
      <c r="O398" s="10"/>
      <c r="P398" s="10"/>
      <c r="Q398" s="10">
        <v>8</v>
      </c>
      <c r="R398" s="10"/>
      <c r="S398" s="10"/>
      <c r="T398" s="10"/>
      <c r="U398" s="10">
        <v>7</v>
      </c>
      <c r="V398" s="16" t="str">
        <f t="shared" si="18"/>
        <v>Fantasy42918</v>
      </c>
      <c r="W398" s="17" t="s">
        <v>33</v>
      </c>
      <c r="X398" s="17" t="s">
        <v>34</v>
      </c>
      <c r="Y398" s="18">
        <v>199</v>
      </c>
      <c r="Z39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398" s="18">
        <v>108</v>
      </c>
      <c r="AB39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98" s="18">
        <v>1</v>
      </c>
      <c r="AD398" s="18">
        <v>8</v>
      </c>
      <c r="AE398" s="18">
        <f t="shared" si="19"/>
        <v>25</v>
      </c>
      <c r="AF398" s="18">
        <f t="shared" si="20"/>
        <v>4</v>
      </c>
      <c r="AG398" s="19">
        <f>Tableau2[[#This Row],[Teams]]/Tableau2[[#This Row],[Fields]]</f>
        <v>6.25</v>
      </c>
      <c r="AH398" s="13"/>
      <c r="AI398" s="13"/>
    </row>
    <row r="399" spans="1:35" hidden="1">
      <c r="A399" s="20">
        <v>42919</v>
      </c>
      <c r="B399" s="10" t="s">
        <v>36</v>
      </c>
      <c r="C399" s="21">
        <v>7</v>
      </c>
      <c r="D399" s="10" t="s">
        <v>151</v>
      </c>
      <c r="E399" s="10"/>
      <c r="F399" s="10">
        <v>12</v>
      </c>
      <c r="G399" s="10"/>
      <c r="H399" s="10"/>
      <c r="I399" s="10"/>
      <c r="J399" s="10"/>
      <c r="K399" s="10"/>
      <c r="L399" s="10">
        <v>9</v>
      </c>
      <c r="M399" s="10"/>
      <c r="N399" s="10"/>
      <c r="O399" s="10"/>
      <c r="P399" s="10">
        <v>12</v>
      </c>
      <c r="Q399" s="10"/>
      <c r="R399" s="10">
        <v>15</v>
      </c>
      <c r="S399" s="10"/>
      <c r="T399" s="10">
        <v>13</v>
      </c>
      <c r="U399" s="10"/>
      <c r="V399" s="16" t="str">
        <f t="shared" si="18"/>
        <v>TDF42919</v>
      </c>
      <c r="W399" s="22" t="s">
        <v>38</v>
      </c>
      <c r="X399" s="22" t="s">
        <v>34</v>
      </c>
      <c r="Y399" s="18">
        <v>204</v>
      </c>
      <c r="Z39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399" s="18">
        <v>109</v>
      </c>
      <c r="AB3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399" s="18">
        <v>5</v>
      </c>
      <c r="AD399" s="23">
        <v>9</v>
      </c>
      <c r="AE399" s="18">
        <f t="shared" si="19"/>
        <v>61</v>
      </c>
      <c r="AF399" s="18">
        <f t="shared" si="20"/>
        <v>5</v>
      </c>
      <c r="AG399" s="19">
        <f>Tableau2[[#This Row],[Teams]]/Tableau2[[#This Row],[Fields]]</f>
        <v>12.2</v>
      </c>
      <c r="AH399" s="13"/>
      <c r="AI399" s="13"/>
    </row>
    <row r="400" spans="1:35" hidden="1">
      <c r="A400" s="20">
        <v>42919</v>
      </c>
      <c r="B400" s="10" t="s">
        <v>36</v>
      </c>
      <c r="C400" s="21">
        <v>7</v>
      </c>
      <c r="D400" s="10" t="s">
        <v>152</v>
      </c>
      <c r="E400" s="10"/>
      <c r="F400" s="10"/>
      <c r="G400" s="10">
        <v>3</v>
      </c>
      <c r="H400" s="10"/>
      <c r="I400" s="10"/>
      <c r="J400" s="10"/>
      <c r="K400" s="10">
        <v>5</v>
      </c>
      <c r="L400" s="10"/>
      <c r="M400" s="10"/>
      <c r="N400" s="10"/>
      <c r="O400" s="10">
        <v>7</v>
      </c>
      <c r="P400" s="10"/>
      <c r="Q400" s="10"/>
      <c r="R400" s="10"/>
      <c r="S400" s="10">
        <v>11</v>
      </c>
      <c r="T400" s="10"/>
      <c r="U400" s="10"/>
      <c r="V400" s="16" t="str">
        <f t="shared" si="18"/>
        <v>Austria42919</v>
      </c>
      <c r="W400" s="22" t="s">
        <v>38</v>
      </c>
      <c r="X400" s="22" t="s">
        <v>39</v>
      </c>
      <c r="Y400" s="18">
        <v>192</v>
      </c>
      <c r="Z40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00" s="18">
        <v>101</v>
      </c>
      <c r="AB40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00" s="18">
        <v>2</v>
      </c>
      <c r="AD400" s="23">
        <v>8</v>
      </c>
      <c r="AE400" s="18">
        <f t="shared" si="19"/>
        <v>26</v>
      </c>
      <c r="AF400" s="18">
        <f t="shared" si="20"/>
        <v>4</v>
      </c>
      <c r="AG400" s="19">
        <f>Tableau2[[#This Row],[Teams]]/Tableau2[[#This Row],[Fields]]</f>
        <v>6.5</v>
      </c>
      <c r="AH400" s="13"/>
      <c r="AI400" s="13"/>
    </row>
    <row r="401" spans="1:35" hidden="1">
      <c r="A401" s="16">
        <v>42919</v>
      </c>
      <c r="B401" s="10" t="s">
        <v>36</v>
      </c>
      <c r="C401" s="21">
        <v>7</v>
      </c>
      <c r="D401" s="10" t="s">
        <v>32</v>
      </c>
      <c r="E401" s="10"/>
      <c r="F401" s="10"/>
      <c r="G401" s="10"/>
      <c r="H401" s="10">
        <v>6</v>
      </c>
      <c r="I401" s="10"/>
      <c r="J401" s="10"/>
      <c r="K401" s="10"/>
      <c r="L401" s="10"/>
      <c r="M401" s="10">
        <v>7</v>
      </c>
      <c r="N401" s="10"/>
      <c r="O401" s="10"/>
      <c r="P401" s="10"/>
      <c r="Q401" s="10">
        <v>10</v>
      </c>
      <c r="R401" s="10"/>
      <c r="S401" s="10"/>
      <c r="T401" s="10"/>
      <c r="U401" s="10">
        <v>2</v>
      </c>
      <c r="V401" s="16" t="str">
        <f t="shared" si="18"/>
        <v>Fantasy42919</v>
      </c>
      <c r="W401" s="17" t="s">
        <v>33</v>
      </c>
      <c r="X401" s="17" t="s">
        <v>34</v>
      </c>
      <c r="Y401" s="18">
        <v>175</v>
      </c>
      <c r="Z40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01" s="18">
        <v>95</v>
      </c>
      <c r="AB4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01" s="18">
        <v>1</v>
      </c>
      <c r="AD401" s="18">
        <v>8</v>
      </c>
      <c r="AE401" s="18">
        <f t="shared" si="19"/>
        <v>25</v>
      </c>
      <c r="AF401" s="18">
        <f t="shared" si="20"/>
        <v>4</v>
      </c>
      <c r="AG401" s="19">
        <f>Tableau2[[#This Row],[Teams]]/Tableau2[[#This Row],[Fields]]</f>
        <v>6.25</v>
      </c>
      <c r="AH401" s="13"/>
      <c r="AI401" s="13"/>
    </row>
    <row r="402" spans="1:35" hidden="1">
      <c r="A402" s="20">
        <v>42920</v>
      </c>
      <c r="B402" s="10" t="s">
        <v>42</v>
      </c>
      <c r="C402" s="21">
        <v>7</v>
      </c>
      <c r="D402" s="10" t="s">
        <v>151</v>
      </c>
      <c r="E402" s="10"/>
      <c r="F402" s="10">
        <v>12</v>
      </c>
      <c r="G402" s="10"/>
      <c r="H402" s="10"/>
      <c r="I402" s="10"/>
      <c r="J402" s="10"/>
      <c r="K402" s="10"/>
      <c r="L402" s="10">
        <v>9</v>
      </c>
      <c r="M402" s="10"/>
      <c r="N402" s="10"/>
      <c r="O402" s="10"/>
      <c r="P402" s="10">
        <v>12</v>
      </c>
      <c r="Q402" s="10"/>
      <c r="R402" s="10">
        <v>15</v>
      </c>
      <c r="S402" s="10"/>
      <c r="T402" s="10">
        <v>13</v>
      </c>
      <c r="U402" s="10"/>
      <c r="V402" s="16" t="str">
        <f t="shared" si="18"/>
        <v>TDF42920</v>
      </c>
      <c r="W402" s="22" t="s">
        <v>38</v>
      </c>
      <c r="X402" s="22" t="s">
        <v>39</v>
      </c>
      <c r="Y402" s="18">
        <v>208</v>
      </c>
      <c r="Z40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02" s="18">
        <v>108</v>
      </c>
      <c r="AB40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02" s="18">
        <v>5</v>
      </c>
      <c r="AD402" s="23">
        <v>9</v>
      </c>
      <c r="AE402" s="18">
        <f t="shared" si="19"/>
        <v>61</v>
      </c>
      <c r="AF402" s="18">
        <f t="shared" si="20"/>
        <v>5</v>
      </c>
      <c r="AG402" s="19">
        <f>Tableau2[[#This Row],[Teams]]/Tableau2[[#This Row],[Fields]]</f>
        <v>12.2</v>
      </c>
      <c r="AH402" s="13"/>
      <c r="AI402" s="13"/>
    </row>
    <row r="403" spans="1:35" hidden="1">
      <c r="A403" s="20">
        <v>42920</v>
      </c>
      <c r="B403" s="10" t="s">
        <v>42</v>
      </c>
      <c r="C403" s="21">
        <v>7</v>
      </c>
      <c r="D403" s="10" t="s">
        <v>152</v>
      </c>
      <c r="E403" s="10"/>
      <c r="F403" s="10"/>
      <c r="G403" s="10">
        <v>3</v>
      </c>
      <c r="H403" s="10"/>
      <c r="I403" s="10"/>
      <c r="J403" s="10"/>
      <c r="K403" s="10">
        <v>5</v>
      </c>
      <c r="L403" s="10"/>
      <c r="M403" s="10"/>
      <c r="N403" s="10"/>
      <c r="O403" s="10">
        <v>7</v>
      </c>
      <c r="P403" s="10"/>
      <c r="Q403" s="10"/>
      <c r="R403" s="10"/>
      <c r="S403" s="10">
        <v>11</v>
      </c>
      <c r="T403" s="10"/>
      <c r="U403" s="10"/>
      <c r="V403" s="16" t="str">
        <f t="shared" si="18"/>
        <v>Austria42920</v>
      </c>
      <c r="W403" s="22" t="s">
        <v>38</v>
      </c>
      <c r="X403" s="22" t="s">
        <v>34</v>
      </c>
      <c r="Y403" s="18">
        <v>202</v>
      </c>
      <c r="Z40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03" s="18">
        <v>113</v>
      </c>
      <c r="AB40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03" s="18">
        <v>2</v>
      </c>
      <c r="AD403" s="23">
        <v>8</v>
      </c>
      <c r="AE403" s="18">
        <f t="shared" si="19"/>
        <v>26</v>
      </c>
      <c r="AF403" s="18">
        <f t="shared" si="20"/>
        <v>4</v>
      </c>
      <c r="AG403" s="19">
        <f>Tableau2[[#This Row],[Teams]]/Tableau2[[#This Row],[Fields]]</f>
        <v>6.5</v>
      </c>
      <c r="AH403" s="13"/>
      <c r="AI403" s="13"/>
    </row>
    <row r="404" spans="1:35" hidden="1">
      <c r="A404" s="16">
        <v>42920</v>
      </c>
      <c r="B404" s="10" t="s">
        <v>42</v>
      </c>
      <c r="C404" s="21">
        <v>7</v>
      </c>
      <c r="D404" s="10" t="s">
        <v>32</v>
      </c>
      <c r="E404" s="10"/>
      <c r="F404" s="10"/>
      <c r="G404" s="10"/>
      <c r="H404" s="10">
        <v>7</v>
      </c>
      <c r="I404" s="10"/>
      <c r="J404" s="10"/>
      <c r="K404" s="10"/>
      <c r="L404" s="10"/>
      <c r="M404" s="10">
        <v>6</v>
      </c>
      <c r="N404" s="10"/>
      <c r="O404" s="10"/>
      <c r="P404" s="10"/>
      <c r="Q404" s="10">
        <v>8</v>
      </c>
      <c r="R404" s="10"/>
      <c r="S404" s="10"/>
      <c r="T404" s="10"/>
      <c r="U404" s="10">
        <v>5</v>
      </c>
      <c r="V404" s="16" t="str">
        <f t="shared" si="18"/>
        <v>Fantasy42920</v>
      </c>
      <c r="W404" s="17" t="s">
        <v>33</v>
      </c>
      <c r="X404" s="17" t="s">
        <v>39</v>
      </c>
      <c r="Y404" s="18">
        <v>181</v>
      </c>
      <c r="Z40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04" s="18">
        <v>95</v>
      </c>
      <c r="AB40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04" s="18">
        <v>1</v>
      </c>
      <c r="AD404" s="18">
        <v>8</v>
      </c>
      <c r="AE404" s="18">
        <f t="shared" si="19"/>
        <v>26</v>
      </c>
      <c r="AF404" s="18">
        <f t="shared" si="20"/>
        <v>4</v>
      </c>
      <c r="AG404" s="19">
        <f>Tableau2[[#This Row],[Teams]]/Tableau2[[#This Row],[Fields]]</f>
        <v>6.5</v>
      </c>
      <c r="AH404" s="13"/>
      <c r="AI404" s="13"/>
    </row>
    <row r="405" spans="1:35" hidden="1">
      <c r="A405" s="20">
        <v>42921</v>
      </c>
      <c r="B405" s="10" t="s">
        <v>44</v>
      </c>
      <c r="C405" s="21">
        <v>7</v>
      </c>
      <c r="D405" s="10" t="s">
        <v>151</v>
      </c>
      <c r="E405" s="10"/>
      <c r="F405" s="10">
        <v>12</v>
      </c>
      <c r="G405" s="10"/>
      <c r="H405" s="10"/>
      <c r="I405" s="10"/>
      <c r="J405" s="10"/>
      <c r="K405" s="10"/>
      <c r="L405" s="10">
        <v>9</v>
      </c>
      <c r="M405" s="10"/>
      <c r="N405" s="10"/>
      <c r="O405" s="10"/>
      <c r="P405" s="10">
        <v>12</v>
      </c>
      <c r="Q405" s="10"/>
      <c r="R405" s="10">
        <v>15</v>
      </c>
      <c r="S405" s="10"/>
      <c r="T405" s="10">
        <v>13</v>
      </c>
      <c r="U405" s="10"/>
      <c r="V405" s="16" t="str">
        <f t="shared" si="18"/>
        <v>TDF42921</v>
      </c>
      <c r="W405" s="22" t="s">
        <v>38</v>
      </c>
      <c r="X405" s="22" t="s">
        <v>34</v>
      </c>
      <c r="Y405" s="18">
        <v>161</v>
      </c>
      <c r="Z40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05" s="18">
        <v>91</v>
      </c>
      <c r="AB4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05" s="18">
        <v>5</v>
      </c>
      <c r="AD405" s="23">
        <v>9</v>
      </c>
      <c r="AE405" s="18">
        <f t="shared" si="19"/>
        <v>61</v>
      </c>
      <c r="AF405" s="18">
        <f t="shared" si="20"/>
        <v>5</v>
      </c>
      <c r="AG405" s="19">
        <f>Tableau2[[#This Row],[Teams]]/Tableau2[[#This Row],[Fields]]</f>
        <v>12.2</v>
      </c>
      <c r="AH405" s="13"/>
      <c r="AI405" s="13"/>
    </row>
    <row r="406" spans="1:35" hidden="1">
      <c r="A406" s="20">
        <v>42921</v>
      </c>
      <c r="B406" s="10" t="s">
        <v>44</v>
      </c>
      <c r="C406" s="21">
        <v>7</v>
      </c>
      <c r="D406" s="10" t="s">
        <v>152</v>
      </c>
      <c r="E406" s="10"/>
      <c r="F406" s="10"/>
      <c r="G406" s="10">
        <v>3</v>
      </c>
      <c r="H406" s="10"/>
      <c r="I406" s="10"/>
      <c r="J406" s="10"/>
      <c r="K406" s="10">
        <v>5</v>
      </c>
      <c r="L406" s="10"/>
      <c r="M406" s="10"/>
      <c r="N406" s="10"/>
      <c r="O406" s="10">
        <v>7</v>
      </c>
      <c r="P406" s="10"/>
      <c r="Q406" s="10"/>
      <c r="R406" s="10"/>
      <c r="S406" s="10">
        <v>11</v>
      </c>
      <c r="T406" s="10"/>
      <c r="U406" s="10"/>
      <c r="V406" s="16" t="str">
        <f t="shared" si="18"/>
        <v>Austria42921</v>
      </c>
      <c r="W406" s="22" t="s">
        <v>38</v>
      </c>
      <c r="X406" s="22" t="s">
        <v>39</v>
      </c>
      <c r="Y406" s="18">
        <v>225</v>
      </c>
      <c r="Z40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06" s="18">
        <v>128</v>
      </c>
      <c r="AB40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406" s="18">
        <v>2</v>
      </c>
      <c r="AD406" s="23">
        <v>8</v>
      </c>
      <c r="AE406" s="18">
        <f t="shared" si="19"/>
        <v>26</v>
      </c>
      <c r="AF406" s="18">
        <f t="shared" si="20"/>
        <v>4</v>
      </c>
      <c r="AG406" s="19">
        <f>Tableau2[[#This Row],[Teams]]/Tableau2[[#This Row],[Fields]]</f>
        <v>6.5</v>
      </c>
      <c r="AH406" s="13"/>
      <c r="AI406" s="13"/>
    </row>
    <row r="407" spans="1:35" hidden="1">
      <c r="A407" s="16">
        <v>42921</v>
      </c>
      <c r="B407" s="10" t="s">
        <v>44</v>
      </c>
      <c r="C407" s="21">
        <v>7</v>
      </c>
      <c r="D407" s="10" t="s">
        <v>32</v>
      </c>
      <c r="E407" s="10"/>
      <c r="F407" s="10"/>
      <c r="G407" s="10"/>
      <c r="H407" s="10">
        <v>6</v>
      </c>
      <c r="I407" s="10"/>
      <c r="J407" s="10"/>
      <c r="K407" s="10"/>
      <c r="L407" s="10"/>
      <c r="M407" s="10">
        <v>4</v>
      </c>
      <c r="N407" s="10"/>
      <c r="O407" s="10"/>
      <c r="P407" s="10"/>
      <c r="Q407" s="10">
        <v>11</v>
      </c>
      <c r="R407" s="10"/>
      <c r="S407" s="10"/>
      <c r="T407" s="10"/>
      <c r="U407" s="10">
        <v>4</v>
      </c>
      <c r="V407" s="16" t="str">
        <f t="shared" si="18"/>
        <v>Fantasy42921</v>
      </c>
      <c r="W407" s="17" t="s">
        <v>33</v>
      </c>
      <c r="X407" s="17" t="s">
        <v>47</v>
      </c>
      <c r="Y407" s="18">
        <v>128</v>
      </c>
      <c r="Z40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07" s="18">
        <v>78</v>
      </c>
      <c r="AB40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07" s="18">
        <v>1</v>
      </c>
      <c r="AD407" s="18">
        <v>8</v>
      </c>
      <c r="AE407" s="18">
        <f t="shared" si="19"/>
        <v>25</v>
      </c>
      <c r="AF407" s="18">
        <f t="shared" si="20"/>
        <v>4</v>
      </c>
      <c r="AG407" s="19">
        <f>Tableau2[[#This Row],[Teams]]/Tableau2[[#This Row],[Fields]]</f>
        <v>6.25</v>
      </c>
      <c r="AH407" s="13"/>
      <c r="AI407" s="13"/>
    </row>
    <row r="408" spans="1:35" hidden="1">
      <c r="A408" s="20">
        <v>42922</v>
      </c>
      <c r="B408" s="10" t="s">
        <v>46</v>
      </c>
      <c r="C408" s="21">
        <v>7</v>
      </c>
      <c r="D408" s="10" t="s">
        <v>151</v>
      </c>
      <c r="E408" s="10"/>
      <c r="F408" s="10">
        <v>12</v>
      </c>
      <c r="G408" s="10"/>
      <c r="H408" s="10"/>
      <c r="I408" s="10"/>
      <c r="J408" s="10"/>
      <c r="K408" s="10"/>
      <c r="L408" s="10">
        <v>9</v>
      </c>
      <c r="M408" s="10"/>
      <c r="N408" s="10"/>
      <c r="O408" s="10"/>
      <c r="P408" s="10">
        <v>12</v>
      </c>
      <c r="Q408" s="10"/>
      <c r="R408" s="10">
        <v>15</v>
      </c>
      <c r="S408" s="10"/>
      <c r="T408" s="10">
        <v>13</v>
      </c>
      <c r="U408" s="10"/>
      <c r="V408" s="16" t="str">
        <f t="shared" si="18"/>
        <v>TDF42922</v>
      </c>
      <c r="W408" s="22" t="s">
        <v>38</v>
      </c>
      <c r="X408" s="22" t="s">
        <v>39</v>
      </c>
      <c r="Y408" s="18">
        <v>216</v>
      </c>
      <c r="Z40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08" s="18">
        <v>112</v>
      </c>
      <c r="AB40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08" s="18">
        <v>5</v>
      </c>
      <c r="AD408" s="23">
        <v>9</v>
      </c>
      <c r="AE408" s="18">
        <f t="shared" si="19"/>
        <v>61</v>
      </c>
      <c r="AF408" s="18">
        <f t="shared" si="20"/>
        <v>5</v>
      </c>
      <c r="AG408" s="19">
        <f>Tableau2[[#This Row],[Teams]]/Tableau2[[#This Row],[Fields]]</f>
        <v>12.2</v>
      </c>
      <c r="AH408" s="13"/>
      <c r="AI408" s="13"/>
    </row>
    <row r="409" spans="1:35" hidden="1">
      <c r="A409" s="20">
        <v>42922</v>
      </c>
      <c r="B409" s="10" t="s">
        <v>46</v>
      </c>
      <c r="C409" s="21">
        <v>7</v>
      </c>
      <c r="D409" s="10" t="s">
        <v>152</v>
      </c>
      <c r="E409" s="10"/>
      <c r="F409" s="10"/>
      <c r="G409" s="10">
        <v>3</v>
      </c>
      <c r="H409" s="10"/>
      <c r="I409" s="10"/>
      <c r="J409" s="10"/>
      <c r="K409" s="10">
        <v>5</v>
      </c>
      <c r="L409" s="10"/>
      <c r="M409" s="10"/>
      <c r="N409" s="10"/>
      <c r="O409" s="10">
        <v>7</v>
      </c>
      <c r="P409" s="10"/>
      <c r="Q409" s="10"/>
      <c r="R409" s="10"/>
      <c r="S409" s="10">
        <v>11</v>
      </c>
      <c r="T409" s="10"/>
      <c r="U409" s="10"/>
      <c r="V409" s="16" t="str">
        <f t="shared" si="18"/>
        <v>Austria42922</v>
      </c>
      <c r="W409" s="22" t="s">
        <v>38</v>
      </c>
      <c r="X409" s="22" t="s">
        <v>47</v>
      </c>
      <c r="Y409" s="18">
        <v>83</v>
      </c>
      <c r="Z409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09" s="18">
        <v>48</v>
      </c>
      <c r="AB4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09" s="18">
        <v>2</v>
      </c>
      <c r="AD409" s="23">
        <v>8</v>
      </c>
      <c r="AE409" s="18">
        <f t="shared" si="19"/>
        <v>26</v>
      </c>
      <c r="AF409" s="18">
        <f t="shared" si="20"/>
        <v>4</v>
      </c>
      <c r="AG409" s="19">
        <f>Tableau2[[#This Row],[Teams]]/Tableau2[[#This Row],[Fields]]</f>
        <v>6.5</v>
      </c>
      <c r="AH409" s="13"/>
      <c r="AI409" s="13"/>
    </row>
    <row r="410" spans="1:35" hidden="1">
      <c r="A410" s="16">
        <v>42922</v>
      </c>
      <c r="B410" s="10" t="s">
        <v>46</v>
      </c>
      <c r="C410" s="21">
        <v>7</v>
      </c>
      <c r="D410" s="10" t="s">
        <v>32</v>
      </c>
      <c r="E410" s="10"/>
      <c r="F410" s="10"/>
      <c r="G410" s="10"/>
      <c r="H410" s="10">
        <v>6</v>
      </c>
      <c r="I410" s="10"/>
      <c r="J410" s="10"/>
      <c r="K410" s="10"/>
      <c r="L410" s="10"/>
      <c r="M410" s="10"/>
      <c r="N410" s="10">
        <v>2</v>
      </c>
      <c r="O410" s="10"/>
      <c r="P410" s="10"/>
      <c r="Q410" s="10">
        <v>9</v>
      </c>
      <c r="R410" s="10"/>
      <c r="S410" s="10"/>
      <c r="T410" s="10"/>
      <c r="U410" s="10"/>
      <c r="V410" s="16" t="str">
        <f t="shared" si="18"/>
        <v>Fantasy42922</v>
      </c>
      <c r="W410" s="17" t="s">
        <v>33</v>
      </c>
      <c r="X410" s="17" t="s">
        <v>39</v>
      </c>
      <c r="Y410" s="18">
        <v>191</v>
      </c>
      <c r="Z41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10" s="18">
        <v>101</v>
      </c>
      <c r="AB4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10" s="18">
        <v>1</v>
      </c>
      <c r="AD410" s="18">
        <v>8</v>
      </c>
      <c r="AE410" s="18">
        <f t="shared" si="19"/>
        <v>17</v>
      </c>
      <c r="AF410" s="18">
        <f t="shared" si="20"/>
        <v>3</v>
      </c>
      <c r="AG410" s="19">
        <f>Tableau2[[#This Row],[Teams]]/Tableau2[[#This Row],[Fields]]</f>
        <v>5.666666666666667</v>
      </c>
      <c r="AH410" s="13"/>
      <c r="AI410" s="13"/>
    </row>
    <row r="411" spans="1:35" hidden="1">
      <c r="A411" s="20">
        <v>42923</v>
      </c>
      <c r="B411" s="10" t="s">
        <v>48</v>
      </c>
      <c r="C411" s="21">
        <v>7</v>
      </c>
      <c r="D411" s="10" t="s">
        <v>151</v>
      </c>
      <c r="E411" s="10"/>
      <c r="F411" s="10">
        <v>12</v>
      </c>
      <c r="G411" s="10"/>
      <c r="H411" s="10"/>
      <c r="I411" s="10"/>
      <c r="J411" s="10"/>
      <c r="K411" s="10"/>
      <c r="L411" s="10">
        <v>9</v>
      </c>
      <c r="M411" s="10"/>
      <c r="N411" s="10"/>
      <c r="O411" s="10"/>
      <c r="P411" s="10">
        <v>12</v>
      </c>
      <c r="Q411" s="10"/>
      <c r="R411" s="10">
        <v>15</v>
      </c>
      <c r="S411" s="10"/>
      <c r="T411" s="10">
        <v>13</v>
      </c>
      <c r="U411" s="10"/>
      <c r="V411" s="16" t="str">
        <f t="shared" si="18"/>
        <v>TDF42923</v>
      </c>
      <c r="W411" s="22" t="s">
        <v>38</v>
      </c>
      <c r="X411" s="22" t="s">
        <v>39</v>
      </c>
      <c r="Y411" s="18">
        <v>214</v>
      </c>
      <c r="Z41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11" s="18">
        <v>111</v>
      </c>
      <c r="AB4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11" s="18">
        <v>5</v>
      </c>
      <c r="AD411" s="23">
        <v>9</v>
      </c>
      <c r="AE411" s="18">
        <f t="shared" si="19"/>
        <v>61</v>
      </c>
      <c r="AF411" s="18">
        <f t="shared" si="20"/>
        <v>5</v>
      </c>
      <c r="AG411" s="19">
        <f>Tableau2[[#This Row],[Teams]]/Tableau2[[#This Row],[Fields]]</f>
        <v>12.2</v>
      </c>
      <c r="AH411" s="13"/>
      <c r="AI411" s="13"/>
    </row>
    <row r="412" spans="1:35" hidden="1">
      <c r="A412" s="20">
        <v>42923</v>
      </c>
      <c r="B412" s="10" t="s">
        <v>48</v>
      </c>
      <c r="C412" s="21">
        <v>7</v>
      </c>
      <c r="D412" s="10" t="s">
        <v>152</v>
      </c>
      <c r="E412" s="10"/>
      <c r="F412" s="10"/>
      <c r="G412" s="10">
        <v>3</v>
      </c>
      <c r="H412" s="10"/>
      <c r="I412" s="10"/>
      <c r="J412" s="10"/>
      <c r="K412" s="10">
        <v>5</v>
      </c>
      <c r="L412" s="10"/>
      <c r="M412" s="10"/>
      <c r="N412" s="10"/>
      <c r="O412" s="10">
        <v>7</v>
      </c>
      <c r="P412" s="10"/>
      <c r="Q412" s="10"/>
      <c r="R412" s="10"/>
      <c r="S412" s="10">
        <v>11</v>
      </c>
      <c r="T412" s="10"/>
      <c r="U412" s="10"/>
      <c r="V412" s="16" t="str">
        <f t="shared" si="18"/>
        <v>Austria42923</v>
      </c>
      <c r="W412" s="22" t="s">
        <v>38</v>
      </c>
      <c r="X412" s="22" t="s">
        <v>47</v>
      </c>
      <c r="Y412" s="18">
        <v>213</v>
      </c>
      <c r="Z41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12" s="18">
        <v>115</v>
      </c>
      <c r="AB41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12" s="18">
        <v>2</v>
      </c>
      <c r="AD412" s="23">
        <v>8</v>
      </c>
      <c r="AE412" s="18">
        <f t="shared" si="19"/>
        <v>26</v>
      </c>
      <c r="AF412" s="18">
        <f t="shared" si="20"/>
        <v>4</v>
      </c>
      <c r="AG412" s="19">
        <f>Tableau2[[#This Row],[Teams]]/Tableau2[[#This Row],[Fields]]</f>
        <v>6.5</v>
      </c>
      <c r="AH412" s="13"/>
      <c r="AI412" s="13"/>
    </row>
    <row r="413" spans="1:35" hidden="1">
      <c r="A413" s="16">
        <v>42923</v>
      </c>
      <c r="B413" s="10" t="s">
        <v>48</v>
      </c>
      <c r="C413" s="21">
        <v>7</v>
      </c>
      <c r="D413" s="10" t="s">
        <v>32</v>
      </c>
      <c r="E413" s="10"/>
      <c r="F413" s="10"/>
      <c r="G413" s="10"/>
      <c r="H413" s="10">
        <v>6</v>
      </c>
      <c r="I413" s="10"/>
      <c r="J413" s="10"/>
      <c r="K413" s="10"/>
      <c r="L413" s="10"/>
      <c r="M413" s="10">
        <v>5</v>
      </c>
      <c r="N413" s="10"/>
      <c r="O413" s="10"/>
      <c r="P413" s="10"/>
      <c r="Q413" s="10">
        <v>13</v>
      </c>
      <c r="R413" s="10"/>
      <c r="S413" s="10"/>
      <c r="T413" s="10"/>
      <c r="U413" s="10">
        <v>2</v>
      </c>
      <c r="V413" s="16" t="str">
        <f t="shared" si="18"/>
        <v>Fantasy42923</v>
      </c>
      <c r="W413" s="17" t="s">
        <v>33</v>
      </c>
      <c r="X413" s="17" t="s">
        <v>34</v>
      </c>
      <c r="Y413" s="18">
        <v>195</v>
      </c>
      <c r="Z41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13" s="18">
        <v>110</v>
      </c>
      <c r="AB4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13" s="18">
        <v>1</v>
      </c>
      <c r="AD413" s="18">
        <v>8</v>
      </c>
      <c r="AE413" s="18">
        <f t="shared" si="19"/>
        <v>26</v>
      </c>
      <c r="AF413" s="18">
        <f t="shared" si="20"/>
        <v>4</v>
      </c>
      <c r="AG413" s="19">
        <f>Tableau2[[#This Row],[Teams]]/Tableau2[[#This Row],[Fields]]</f>
        <v>6.5</v>
      </c>
      <c r="AH413" s="13"/>
      <c r="AI413" s="13"/>
    </row>
    <row r="414" spans="1:35" hidden="1">
      <c r="A414" s="20">
        <v>42924</v>
      </c>
      <c r="B414" s="10" t="s">
        <v>49</v>
      </c>
      <c r="C414" s="21">
        <v>7</v>
      </c>
      <c r="D414" s="10" t="s">
        <v>151</v>
      </c>
      <c r="E414" s="10"/>
      <c r="F414" s="10">
        <v>12</v>
      </c>
      <c r="G414" s="10"/>
      <c r="H414" s="10"/>
      <c r="I414" s="10"/>
      <c r="J414" s="10"/>
      <c r="K414" s="10"/>
      <c r="L414" s="10">
        <v>9</v>
      </c>
      <c r="M414" s="10"/>
      <c r="N414" s="10"/>
      <c r="O414" s="10"/>
      <c r="P414" s="10">
        <v>12</v>
      </c>
      <c r="Q414" s="10"/>
      <c r="R414" s="10">
        <v>15</v>
      </c>
      <c r="S414" s="10"/>
      <c r="T414" s="10">
        <v>13</v>
      </c>
      <c r="U414" s="10"/>
      <c r="V414" s="16" t="str">
        <f t="shared" si="18"/>
        <v>TDF42924</v>
      </c>
      <c r="W414" s="22" t="s">
        <v>38</v>
      </c>
      <c r="X414" s="22" t="s">
        <v>34</v>
      </c>
      <c r="Y414" s="18">
        <v>189</v>
      </c>
      <c r="Z41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14" s="18">
        <v>105</v>
      </c>
      <c r="AB4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14" s="18">
        <v>5</v>
      </c>
      <c r="AD414" s="23">
        <v>9</v>
      </c>
      <c r="AE414" s="18">
        <f t="shared" si="19"/>
        <v>61</v>
      </c>
      <c r="AF414" s="18">
        <f t="shared" si="20"/>
        <v>5</v>
      </c>
      <c r="AG414" s="19">
        <f>Tableau2[[#This Row],[Teams]]/Tableau2[[#This Row],[Fields]]</f>
        <v>12.2</v>
      </c>
      <c r="AH414" s="13"/>
      <c r="AI414" s="13"/>
    </row>
    <row r="415" spans="1:35" hidden="1">
      <c r="A415" s="20">
        <v>42924</v>
      </c>
      <c r="B415" s="10" t="s">
        <v>49</v>
      </c>
      <c r="C415" s="21">
        <v>7</v>
      </c>
      <c r="D415" s="10" t="s">
        <v>152</v>
      </c>
      <c r="E415" s="10"/>
      <c r="F415" s="10"/>
      <c r="G415" s="10">
        <v>3</v>
      </c>
      <c r="H415" s="10"/>
      <c r="I415" s="10"/>
      <c r="J415" s="10"/>
      <c r="K415" s="10">
        <v>5</v>
      </c>
      <c r="L415" s="10"/>
      <c r="M415" s="10"/>
      <c r="N415" s="10"/>
      <c r="O415" s="10">
        <v>7</v>
      </c>
      <c r="P415" s="10"/>
      <c r="Q415" s="10"/>
      <c r="R415" s="10"/>
      <c r="S415" s="10">
        <v>11</v>
      </c>
      <c r="T415" s="10"/>
      <c r="U415" s="10"/>
      <c r="V415" s="16" t="str">
        <f t="shared" si="18"/>
        <v>Austria42924</v>
      </c>
      <c r="W415" s="22" t="s">
        <v>38</v>
      </c>
      <c r="X415" s="22" t="s">
        <v>39</v>
      </c>
      <c r="Y415" s="18">
        <v>201</v>
      </c>
      <c r="Z41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15" s="18">
        <v>105</v>
      </c>
      <c r="AB4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15" s="18">
        <v>2</v>
      </c>
      <c r="AD415" s="23">
        <v>8</v>
      </c>
      <c r="AE415" s="18">
        <f t="shared" si="19"/>
        <v>26</v>
      </c>
      <c r="AF415" s="18">
        <f t="shared" si="20"/>
        <v>4</v>
      </c>
      <c r="AG415" s="19">
        <f>Tableau2[[#This Row],[Teams]]/Tableau2[[#This Row],[Fields]]</f>
        <v>6.5</v>
      </c>
      <c r="AH415" s="13"/>
      <c r="AI415" s="13"/>
    </row>
    <row r="416" spans="1:35" hidden="1">
      <c r="A416" s="16">
        <v>42924</v>
      </c>
      <c r="B416" s="10" t="s">
        <v>49</v>
      </c>
      <c r="C416" s="21">
        <v>7</v>
      </c>
      <c r="D416" s="10" t="s">
        <v>153</v>
      </c>
      <c r="E416" s="10"/>
      <c r="F416" s="10"/>
      <c r="G416" s="10"/>
      <c r="H416" s="10">
        <v>6</v>
      </c>
      <c r="I416" s="10"/>
      <c r="J416" s="10"/>
      <c r="K416" s="10"/>
      <c r="L416" s="10"/>
      <c r="M416" s="10">
        <v>6</v>
      </c>
      <c r="N416" s="10"/>
      <c r="O416" s="10"/>
      <c r="P416" s="10"/>
      <c r="Q416" s="10">
        <v>8</v>
      </c>
      <c r="R416" s="10"/>
      <c r="S416" s="10"/>
      <c r="T416" s="10"/>
      <c r="U416" s="10">
        <v>8</v>
      </c>
      <c r="V416" s="16" t="str">
        <f t="shared" si="18"/>
        <v>Jean-Pierre Monséré42924</v>
      </c>
      <c r="W416" s="17" t="s">
        <v>33</v>
      </c>
      <c r="X416" s="17" t="s">
        <v>39</v>
      </c>
      <c r="Y416" s="18">
        <v>177</v>
      </c>
      <c r="Z41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16" s="18">
        <v>92</v>
      </c>
      <c r="AB4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16" s="18">
        <v>2</v>
      </c>
      <c r="AD416" s="18">
        <v>8</v>
      </c>
      <c r="AE416" s="18">
        <f t="shared" si="19"/>
        <v>28</v>
      </c>
      <c r="AF416" s="18">
        <f t="shared" si="20"/>
        <v>4</v>
      </c>
      <c r="AG416" s="19">
        <f>Tableau2[[#This Row],[Teams]]/Tableau2[[#This Row],[Fields]]</f>
        <v>7</v>
      </c>
      <c r="AH416" s="13"/>
      <c r="AI416" s="13"/>
    </row>
    <row r="417" spans="1:35" hidden="1">
      <c r="A417" s="20">
        <v>42925</v>
      </c>
      <c r="B417" s="10" t="s">
        <v>50</v>
      </c>
      <c r="C417" s="21">
        <v>7</v>
      </c>
      <c r="D417" s="10" t="s">
        <v>151</v>
      </c>
      <c r="E417" s="10"/>
      <c r="F417" s="10">
        <v>12</v>
      </c>
      <c r="G417" s="10"/>
      <c r="H417" s="10"/>
      <c r="I417" s="10"/>
      <c r="J417" s="10"/>
      <c r="K417" s="10"/>
      <c r="L417" s="10">
        <v>9</v>
      </c>
      <c r="M417" s="10"/>
      <c r="N417" s="10"/>
      <c r="O417" s="10"/>
      <c r="P417" s="10">
        <v>12</v>
      </c>
      <c r="Q417" s="10"/>
      <c r="R417" s="10">
        <v>15</v>
      </c>
      <c r="S417" s="10"/>
      <c r="T417" s="10">
        <v>13</v>
      </c>
      <c r="U417" s="10"/>
      <c r="V417" s="16" t="str">
        <f t="shared" si="18"/>
        <v>TDF42925</v>
      </c>
      <c r="W417" s="22" t="s">
        <v>38</v>
      </c>
      <c r="X417" s="22" t="s">
        <v>47</v>
      </c>
      <c r="Y417" s="18">
        <v>181</v>
      </c>
      <c r="Z41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17" s="18">
        <v>109</v>
      </c>
      <c r="AB4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17" s="18">
        <v>5</v>
      </c>
      <c r="AD417" s="23">
        <v>9</v>
      </c>
      <c r="AE417" s="18">
        <f t="shared" si="19"/>
        <v>61</v>
      </c>
      <c r="AF417" s="18">
        <f t="shared" si="20"/>
        <v>5</v>
      </c>
      <c r="AG417" s="19">
        <f>Tableau2[[#This Row],[Teams]]/Tableau2[[#This Row],[Fields]]</f>
        <v>12.2</v>
      </c>
      <c r="AH417" s="13"/>
      <c r="AI417" s="13"/>
    </row>
    <row r="418" spans="1:35" hidden="1">
      <c r="A418" s="16">
        <v>42925</v>
      </c>
      <c r="B418" s="10" t="s">
        <v>50</v>
      </c>
      <c r="C418" s="21">
        <v>7</v>
      </c>
      <c r="D418" s="10" t="s">
        <v>154</v>
      </c>
      <c r="E418" s="10"/>
      <c r="F418" s="10"/>
      <c r="G418" s="10"/>
      <c r="H418" s="10">
        <v>8</v>
      </c>
      <c r="I418" s="10"/>
      <c r="J418" s="10"/>
      <c r="K418" s="10"/>
      <c r="L418" s="10"/>
      <c r="M418" s="10">
        <v>9</v>
      </c>
      <c r="N418" s="10"/>
      <c r="O418" s="10"/>
      <c r="P418" s="10"/>
      <c r="Q418" s="10">
        <v>9</v>
      </c>
      <c r="R418" s="10"/>
      <c r="S418" s="10"/>
      <c r="T418" s="10"/>
      <c r="U418" s="10">
        <v>9</v>
      </c>
      <c r="V418" s="16" t="str">
        <f t="shared" si="18"/>
        <v>Velothon Wales42925</v>
      </c>
      <c r="W418" s="17" t="s">
        <v>33</v>
      </c>
      <c r="X418" s="17" t="s">
        <v>34</v>
      </c>
      <c r="Y418" s="18">
        <v>174</v>
      </c>
      <c r="Z41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18" s="18">
        <v>97</v>
      </c>
      <c r="AB4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18" s="18">
        <v>2</v>
      </c>
      <c r="AD418" s="18">
        <v>8</v>
      </c>
      <c r="AE418" s="18">
        <f t="shared" si="19"/>
        <v>35</v>
      </c>
      <c r="AF418" s="18">
        <f t="shared" si="20"/>
        <v>4</v>
      </c>
      <c r="AG418" s="19">
        <f>Tableau2[[#This Row],[Teams]]/Tableau2[[#This Row],[Fields]]</f>
        <v>8.75</v>
      </c>
      <c r="AH418" s="13"/>
      <c r="AI418" s="13"/>
    </row>
    <row r="419" spans="1:35" hidden="1">
      <c r="A419" s="20">
        <v>42926</v>
      </c>
      <c r="B419" s="10" t="s">
        <v>36</v>
      </c>
      <c r="C419" s="21">
        <v>7</v>
      </c>
      <c r="D419" s="10" t="s">
        <v>151</v>
      </c>
      <c r="E419" s="10"/>
      <c r="F419" s="10">
        <v>12</v>
      </c>
      <c r="G419" s="10"/>
      <c r="H419" s="10"/>
      <c r="I419" s="10"/>
      <c r="J419" s="10"/>
      <c r="K419" s="10"/>
      <c r="L419" s="10">
        <v>9</v>
      </c>
      <c r="M419" s="10"/>
      <c r="N419" s="10"/>
      <c r="O419" s="10"/>
      <c r="P419" s="10">
        <v>12</v>
      </c>
      <c r="Q419" s="10"/>
      <c r="R419" s="10">
        <v>15</v>
      </c>
      <c r="S419" s="10"/>
      <c r="T419" s="10">
        <v>13</v>
      </c>
      <c r="U419" s="10"/>
      <c r="V419" s="16" t="str">
        <f t="shared" si="18"/>
        <v>TDF42926</v>
      </c>
      <c r="W419" s="22" t="s">
        <v>38</v>
      </c>
      <c r="X419" s="22" t="s">
        <v>130</v>
      </c>
      <c r="Y419" s="18" t="s">
        <v>130</v>
      </c>
      <c r="Z419" s="18" t="s">
        <v>130</v>
      </c>
      <c r="AA419" s="18" t="s">
        <v>130</v>
      </c>
      <c r="AB419" s="18" t="s">
        <v>130</v>
      </c>
      <c r="AC419" s="18">
        <v>5</v>
      </c>
      <c r="AD419" s="23">
        <v>9</v>
      </c>
      <c r="AE419" s="18">
        <f t="shared" si="19"/>
        <v>61</v>
      </c>
      <c r="AF419" s="18">
        <f t="shared" si="20"/>
        <v>5</v>
      </c>
      <c r="AG419" s="19">
        <f>Tableau2[[#This Row],[Teams]]/Tableau2[[#This Row],[Fields]]</f>
        <v>12.2</v>
      </c>
      <c r="AH419" s="13"/>
      <c r="AI419" s="13"/>
    </row>
    <row r="420" spans="1:35" hidden="1">
      <c r="A420" s="16">
        <v>42926</v>
      </c>
      <c r="B420" s="10" t="s">
        <v>36</v>
      </c>
      <c r="C420" s="21">
        <v>7</v>
      </c>
      <c r="D420" s="10" t="s">
        <v>32</v>
      </c>
      <c r="E420" s="10"/>
      <c r="F420" s="10"/>
      <c r="G420" s="10">
        <v>8</v>
      </c>
      <c r="H420" s="10"/>
      <c r="I420" s="10"/>
      <c r="J420" s="10"/>
      <c r="K420" s="10">
        <v>5</v>
      </c>
      <c r="L420" s="10"/>
      <c r="M420" s="10"/>
      <c r="N420" s="10"/>
      <c r="O420" s="10">
        <v>9</v>
      </c>
      <c r="P420" s="10"/>
      <c r="Q420" s="10">
        <v>11</v>
      </c>
      <c r="R420" s="10"/>
      <c r="S420" s="10"/>
      <c r="T420" s="10"/>
      <c r="U420" s="10">
        <v>7</v>
      </c>
      <c r="V420" s="16" t="str">
        <f t="shared" si="18"/>
        <v>Fantasy42926</v>
      </c>
      <c r="W420" s="17" t="s">
        <v>33</v>
      </c>
      <c r="X420" s="17" t="s">
        <v>34</v>
      </c>
      <c r="Y420" s="18">
        <v>208</v>
      </c>
      <c r="Z42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20" s="18">
        <v>119</v>
      </c>
      <c r="AB4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20" s="18">
        <v>1</v>
      </c>
      <c r="AD420" s="18">
        <v>9</v>
      </c>
      <c r="AE420" s="18">
        <f t="shared" si="19"/>
        <v>40</v>
      </c>
      <c r="AF420" s="18">
        <f t="shared" si="20"/>
        <v>5</v>
      </c>
      <c r="AG420" s="19">
        <f>Tableau2[[#This Row],[Teams]]/Tableau2[[#This Row],[Fields]]</f>
        <v>8</v>
      </c>
      <c r="AH420" s="13"/>
      <c r="AI420" s="13"/>
    </row>
    <row r="421" spans="1:35" hidden="1">
      <c r="A421" s="20">
        <v>42927</v>
      </c>
      <c r="B421" s="10" t="s">
        <v>42</v>
      </c>
      <c r="C421" s="21">
        <v>7</v>
      </c>
      <c r="D421" s="10" t="s">
        <v>151</v>
      </c>
      <c r="E421" s="10"/>
      <c r="F421" s="10">
        <v>12</v>
      </c>
      <c r="G421" s="10"/>
      <c r="H421" s="10"/>
      <c r="I421" s="10"/>
      <c r="J421" s="10"/>
      <c r="K421" s="10"/>
      <c r="L421" s="10">
        <v>9</v>
      </c>
      <c r="M421" s="10"/>
      <c r="N421" s="10"/>
      <c r="O421" s="10"/>
      <c r="P421" s="10">
        <v>12</v>
      </c>
      <c r="Q421" s="10"/>
      <c r="R421" s="10">
        <v>15</v>
      </c>
      <c r="S421" s="10"/>
      <c r="T421" s="10">
        <v>13</v>
      </c>
      <c r="U421" s="10"/>
      <c r="V421" s="16" t="str">
        <f t="shared" si="18"/>
        <v>TDF42927</v>
      </c>
      <c r="W421" s="22" t="s">
        <v>38</v>
      </c>
      <c r="X421" s="22" t="s">
        <v>39</v>
      </c>
      <c r="Y421" s="18">
        <v>178</v>
      </c>
      <c r="Z42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21" s="18">
        <v>93</v>
      </c>
      <c r="AB4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21" s="18">
        <v>5</v>
      </c>
      <c r="AD421" s="23">
        <v>9</v>
      </c>
      <c r="AE421" s="18">
        <f t="shared" si="19"/>
        <v>61</v>
      </c>
      <c r="AF421" s="18">
        <f t="shared" si="20"/>
        <v>5</v>
      </c>
      <c r="AG421" s="19">
        <f>Tableau2[[#This Row],[Teams]]/Tableau2[[#This Row],[Fields]]</f>
        <v>12.2</v>
      </c>
      <c r="AH421" s="13"/>
      <c r="AI421" s="13"/>
    </row>
    <row r="422" spans="1:35" hidden="1">
      <c r="A422" s="20">
        <v>42927</v>
      </c>
      <c r="B422" s="10" t="s">
        <v>42</v>
      </c>
      <c r="C422" s="21">
        <v>7</v>
      </c>
      <c r="D422" s="10" t="s">
        <v>155</v>
      </c>
      <c r="E422" s="10"/>
      <c r="F422" s="10"/>
      <c r="G422" s="10"/>
      <c r="H422" s="10">
        <v>9</v>
      </c>
      <c r="I422" s="10"/>
      <c r="J422" s="10"/>
      <c r="K422" s="10"/>
      <c r="L422" s="10"/>
      <c r="M422" s="10">
        <v>8</v>
      </c>
      <c r="N422" s="10"/>
      <c r="O422" s="10"/>
      <c r="P422" s="10"/>
      <c r="Q422" s="10">
        <v>9</v>
      </c>
      <c r="R422" s="10"/>
      <c r="S422" s="10"/>
      <c r="T422" s="10"/>
      <c r="U422" s="10">
        <v>7</v>
      </c>
      <c r="V422" s="16" t="str">
        <f t="shared" si="18"/>
        <v>Sibiu42927</v>
      </c>
      <c r="W422" s="22" t="s">
        <v>38</v>
      </c>
      <c r="X422" s="22" t="s">
        <v>45</v>
      </c>
      <c r="Y422" s="18">
        <v>2</v>
      </c>
      <c r="Z42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22" s="18">
        <v>1</v>
      </c>
      <c r="AB4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22" s="18">
        <v>2</v>
      </c>
      <c r="AD422" s="23">
        <v>8</v>
      </c>
      <c r="AE422" s="18">
        <f t="shared" si="19"/>
        <v>33</v>
      </c>
      <c r="AF422" s="18">
        <f t="shared" si="20"/>
        <v>4</v>
      </c>
      <c r="AG422" s="19">
        <f>Tableau2[[#This Row],[Teams]]/Tableau2[[#This Row],[Fields]]</f>
        <v>8.25</v>
      </c>
      <c r="AH422" s="13"/>
      <c r="AI422" s="13"/>
    </row>
    <row r="423" spans="1:35" hidden="1">
      <c r="A423" s="16">
        <v>42927</v>
      </c>
      <c r="B423" s="10" t="s">
        <v>42</v>
      </c>
      <c r="C423" s="21">
        <v>7</v>
      </c>
      <c r="D423" s="10" t="s">
        <v>32</v>
      </c>
      <c r="E423" s="10"/>
      <c r="F423" s="10"/>
      <c r="G423" s="10">
        <v>2</v>
      </c>
      <c r="H423" s="10"/>
      <c r="I423" s="10"/>
      <c r="J423" s="10"/>
      <c r="K423" s="10">
        <v>7</v>
      </c>
      <c r="L423" s="10"/>
      <c r="M423" s="10"/>
      <c r="N423" s="10"/>
      <c r="O423" s="10">
        <v>6</v>
      </c>
      <c r="P423" s="10"/>
      <c r="Q423" s="10"/>
      <c r="R423" s="10"/>
      <c r="S423" s="10">
        <v>10</v>
      </c>
      <c r="T423" s="10"/>
      <c r="U423" s="10"/>
      <c r="V423" s="16" t="str">
        <f t="shared" si="18"/>
        <v>Fantasy42927</v>
      </c>
      <c r="W423" s="17" t="s">
        <v>33</v>
      </c>
      <c r="X423" s="17" t="s">
        <v>34</v>
      </c>
      <c r="Y423" s="18">
        <v>168</v>
      </c>
      <c r="Z42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23" s="18">
        <v>93</v>
      </c>
      <c r="AB42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23" s="18">
        <v>1</v>
      </c>
      <c r="AD423" s="18">
        <v>8</v>
      </c>
      <c r="AE423" s="18">
        <f t="shared" si="19"/>
        <v>25</v>
      </c>
      <c r="AF423" s="18">
        <f t="shared" si="20"/>
        <v>4</v>
      </c>
      <c r="AG423" s="19">
        <f>Tableau2[[#This Row],[Teams]]/Tableau2[[#This Row],[Fields]]</f>
        <v>6.25</v>
      </c>
      <c r="AH423" s="13"/>
      <c r="AI423" s="13"/>
    </row>
    <row r="424" spans="1:35" hidden="1">
      <c r="A424" s="20">
        <v>42928</v>
      </c>
      <c r="B424" s="10" t="s">
        <v>44</v>
      </c>
      <c r="C424" s="21">
        <v>7</v>
      </c>
      <c r="D424" s="10" t="s">
        <v>151</v>
      </c>
      <c r="E424" s="10"/>
      <c r="F424" s="10">
        <v>12</v>
      </c>
      <c r="G424" s="10"/>
      <c r="H424" s="10"/>
      <c r="I424" s="10"/>
      <c r="J424" s="10"/>
      <c r="K424" s="10"/>
      <c r="L424" s="10">
        <v>9</v>
      </c>
      <c r="M424" s="10"/>
      <c r="N424" s="10"/>
      <c r="O424" s="10"/>
      <c r="P424" s="10">
        <v>12</v>
      </c>
      <c r="Q424" s="10"/>
      <c r="R424" s="10">
        <v>15</v>
      </c>
      <c r="S424" s="10"/>
      <c r="T424" s="10">
        <v>13</v>
      </c>
      <c r="U424" s="10"/>
      <c r="V424" s="16" t="str">
        <f t="shared" si="18"/>
        <v>TDF42928</v>
      </c>
      <c r="W424" s="22" t="s">
        <v>38</v>
      </c>
      <c r="X424" s="22" t="s">
        <v>39</v>
      </c>
      <c r="Y424" s="18">
        <v>204</v>
      </c>
      <c r="Z42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24" s="18">
        <v>106</v>
      </c>
      <c r="AB4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24" s="18">
        <v>5</v>
      </c>
      <c r="AD424" s="23">
        <v>9</v>
      </c>
      <c r="AE424" s="18">
        <f t="shared" si="19"/>
        <v>61</v>
      </c>
      <c r="AF424" s="18">
        <f t="shared" si="20"/>
        <v>5</v>
      </c>
      <c r="AG424" s="19">
        <f>Tableau2[[#This Row],[Teams]]/Tableau2[[#This Row],[Fields]]</f>
        <v>12.2</v>
      </c>
      <c r="AH424" s="13"/>
      <c r="AI424" s="13"/>
    </row>
    <row r="425" spans="1:35" hidden="1">
      <c r="A425" s="20">
        <v>42928</v>
      </c>
      <c r="B425" s="10" t="s">
        <v>44</v>
      </c>
      <c r="C425" s="21">
        <v>7</v>
      </c>
      <c r="D425" s="10" t="s">
        <v>155</v>
      </c>
      <c r="E425" s="10"/>
      <c r="F425" s="10"/>
      <c r="G425" s="10"/>
      <c r="H425" s="10">
        <v>9</v>
      </c>
      <c r="I425" s="10"/>
      <c r="J425" s="10"/>
      <c r="K425" s="10"/>
      <c r="L425" s="10"/>
      <c r="M425" s="10">
        <v>8</v>
      </c>
      <c r="N425" s="10"/>
      <c r="O425" s="10"/>
      <c r="P425" s="10"/>
      <c r="Q425" s="10">
        <v>9</v>
      </c>
      <c r="R425" s="10"/>
      <c r="S425" s="10"/>
      <c r="T425" s="10"/>
      <c r="U425" s="10">
        <v>7</v>
      </c>
      <c r="V425" s="16" t="str">
        <f t="shared" si="18"/>
        <v>Sibiu42928</v>
      </c>
      <c r="W425" s="22" t="s">
        <v>38</v>
      </c>
      <c r="X425" s="22" t="s">
        <v>34</v>
      </c>
      <c r="Y425" s="18">
        <v>208</v>
      </c>
      <c r="Z42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25" s="18">
        <v>108</v>
      </c>
      <c r="AB4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25" s="18">
        <v>2</v>
      </c>
      <c r="AD425" s="23">
        <v>8</v>
      </c>
      <c r="AE425" s="18">
        <f t="shared" si="19"/>
        <v>33</v>
      </c>
      <c r="AF425" s="18">
        <f t="shared" si="20"/>
        <v>4</v>
      </c>
      <c r="AG425" s="19">
        <f>Tableau2[[#This Row],[Teams]]/Tableau2[[#This Row],[Fields]]</f>
        <v>8.25</v>
      </c>
      <c r="AH425" s="13"/>
      <c r="AI425" s="13"/>
    </row>
    <row r="426" spans="1:35" hidden="1">
      <c r="A426" s="16">
        <v>42928</v>
      </c>
      <c r="B426" s="10" t="s">
        <v>44</v>
      </c>
      <c r="C426" s="21">
        <v>7</v>
      </c>
      <c r="D426" s="10" t="s">
        <v>32</v>
      </c>
      <c r="E426" s="10"/>
      <c r="F426" s="10"/>
      <c r="G426" s="10">
        <v>7</v>
      </c>
      <c r="H426" s="10"/>
      <c r="I426" s="10"/>
      <c r="J426" s="10"/>
      <c r="K426" s="10">
        <v>2</v>
      </c>
      <c r="L426" s="10"/>
      <c r="M426" s="10"/>
      <c r="N426" s="10"/>
      <c r="O426" s="10">
        <v>12</v>
      </c>
      <c r="P426" s="10"/>
      <c r="Q426" s="10"/>
      <c r="R426" s="10"/>
      <c r="S426" s="10">
        <v>10</v>
      </c>
      <c r="T426" s="10"/>
      <c r="U426" s="10"/>
      <c r="V426" s="16" t="str">
        <f t="shared" si="18"/>
        <v>Fantasy42928</v>
      </c>
      <c r="W426" s="17" t="s">
        <v>33</v>
      </c>
      <c r="X426" s="17" t="s">
        <v>34</v>
      </c>
      <c r="Y426" s="18">
        <v>170</v>
      </c>
      <c r="Z42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26" s="18">
        <v>92</v>
      </c>
      <c r="AB4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26" s="18">
        <v>1</v>
      </c>
      <c r="AD426" s="18">
        <v>8</v>
      </c>
      <c r="AE426" s="18">
        <f t="shared" si="19"/>
        <v>31</v>
      </c>
      <c r="AF426" s="18">
        <f t="shared" si="20"/>
        <v>4</v>
      </c>
      <c r="AG426" s="19">
        <f>Tableau2[[#This Row],[Teams]]/Tableau2[[#This Row],[Fields]]</f>
        <v>7.75</v>
      </c>
      <c r="AH426" s="13"/>
      <c r="AI426" s="13"/>
    </row>
    <row r="427" spans="1:35" hidden="1">
      <c r="A427" s="20">
        <v>42929</v>
      </c>
      <c r="B427" s="10" t="s">
        <v>46</v>
      </c>
      <c r="C427" s="21">
        <v>7</v>
      </c>
      <c r="D427" s="10" t="s">
        <v>151</v>
      </c>
      <c r="E427" s="10"/>
      <c r="F427" s="10">
        <v>12</v>
      </c>
      <c r="G427" s="10"/>
      <c r="H427" s="10"/>
      <c r="I427" s="10"/>
      <c r="J427" s="10"/>
      <c r="K427" s="10"/>
      <c r="L427" s="10">
        <v>9</v>
      </c>
      <c r="M427" s="10"/>
      <c r="N427" s="10"/>
      <c r="O427" s="10"/>
      <c r="P427" s="10">
        <v>12</v>
      </c>
      <c r="Q427" s="10"/>
      <c r="R427" s="10">
        <v>15</v>
      </c>
      <c r="S427" s="10"/>
      <c r="T427" s="10">
        <v>13</v>
      </c>
      <c r="U427" s="10"/>
      <c r="V427" s="16" t="str">
        <f t="shared" si="18"/>
        <v>TDF42929</v>
      </c>
      <c r="W427" s="22" t="s">
        <v>38</v>
      </c>
      <c r="X427" s="22" t="s">
        <v>47</v>
      </c>
      <c r="Y427" s="18">
        <v>215</v>
      </c>
      <c r="Z42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27" s="18">
        <v>128</v>
      </c>
      <c r="AB4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427" s="18">
        <v>5</v>
      </c>
      <c r="AD427" s="23">
        <v>9</v>
      </c>
      <c r="AE427" s="18">
        <f t="shared" si="19"/>
        <v>61</v>
      </c>
      <c r="AF427" s="18">
        <f t="shared" si="20"/>
        <v>5</v>
      </c>
      <c r="AG427" s="19">
        <f>Tableau2[[#This Row],[Teams]]/Tableau2[[#This Row],[Fields]]</f>
        <v>12.2</v>
      </c>
      <c r="AH427" s="13"/>
      <c r="AI427" s="13"/>
    </row>
    <row r="428" spans="1:35" hidden="1">
      <c r="A428" s="20">
        <v>42929</v>
      </c>
      <c r="B428" s="10" t="s">
        <v>46</v>
      </c>
      <c r="C428" s="21">
        <v>7</v>
      </c>
      <c r="D428" s="10" t="s">
        <v>155</v>
      </c>
      <c r="E428" s="10"/>
      <c r="F428" s="10"/>
      <c r="G428" s="10"/>
      <c r="H428" s="10">
        <v>9</v>
      </c>
      <c r="I428" s="10"/>
      <c r="J428" s="10"/>
      <c r="K428" s="10"/>
      <c r="L428" s="10"/>
      <c r="M428" s="10">
        <v>8</v>
      </c>
      <c r="N428" s="10"/>
      <c r="O428" s="10"/>
      <c r="P428" s="10"/>
      <c r="Q428" s="10">
        <v>9</v>
      </c>
      <c r="R428" s="10"/>
      <c r="S428" s="10"/>
      <c r="T428" s="10"/>
      <c r="U428" s="10">
        <v>7</v>
      </c>
      <c r="V428" s="16" t="str">
        <f t="shared" si="18"/>
        <v>Sibiu42929</v>
      </c>
      <c r="W428" s="22" t="s">
        <v>38</v>
      </c>
      <c r="X428" s="22" t="s">
        <v>34</v>
      </c>
      <c r="Y428" s="18">
        <v>160</v>
      </c>
      <c r="Z42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28" s="18">
        <v>90</v>
      </c>
      <c r="AB4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28" s="18">
        <v>2</v>
      </c>
      <c r="AD428" s="23">
        <v>8</v>
      </c>
      <c r="AE428" s="18">
        <f t="shared" si="19"/>
        <v>33</v>
      </c>
      <c r="AF428" s="18">
        <f t="shared" si="20"/>
        <v>4</v>
      </c>
      <c r="AG428" s="19">
        <f>Tableau2[[#This Row],[Teams]]/Tableau2[[#This Row],[Fields]]</f>
        <v>8.25</v>
      </c>
      <c r="AH428" s="13"/>
      <c r="AI428" s="13"/>
    </row>
    <row r="429" spans="1:35" hidden="1">
      <c r="A429" s="16">
        <v>42929</v>
      </c>
      <c r="B429" s="10" t="s">
        <v>46</v>
      </c>
      <c r="C429" s="21">
        <v>7</v>
      </c>
      <c r="D429" s="10" t="s">
        <v>32</v>
      </c>
      <c r="E429" s="10"/>
      <c r="F429" s="10"/>
      <c r="G429" s="10">
        <v>4</v>
      </c>
      <c r="H429" s="10"/>
      <c r="I429" s="10"/>
      <c r="J429" s="10"/>
      <c r="K429" s="10">
        <v>3</v>
      </c>
      <c r="L429" s="10"/>
      <c r="M429" s="10"/>
      <c r="N429" s="10"/>
      <c r="O429" s="10">
        <v>4</v>
      </c>
      <c r="P429" s="10"/>
      <c r="Q429" s="10"/>
      <c r="R429" s="10"/>
      <c r="S429" s="10">
        <v>10</v>
      </c>
      <c r="T429" s="10"/>
      <c r="U429" s="10"/>
      <c r="V429" s="16" t="str">
        <f t="shared" si="18"/>
        <v>Fantasy42929</v>
      </c>
      <c r="W429" s="17" t="s">
        <v>33</v>
      </c>
      <c r="X429" s="17" t="s">
        <v>34</v>
      </c>
      <c r="Y429" s="18">
        <v>158</v>
      </c>
      <c r="Z42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29" s="18">
        <v>91</v>
      </c>
      <c r="AB4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29" s="18">
        <v>1</v>
      </c>
      <c r="AD429" s="18">
        <v>8</v>
      </c>
      <c r="AE429" s="18">
        <f t="shared" si="19"/>
        <v>21</v>
      </c>
      <c r="AF429" s="18">
        <f t="shared" si="20"/>
        <v>4</v>
      </c>
      <c r="AG429" s="19">
        <f>Tableau2[[#This Row],[Teams]]/Tableau2[[#This Row],[Fields]]</f>
        <v>5.25</v>
      </c>
      <c r="AH429" s="13"/>
      <c r="AI429" s="13"/>
    </row>
    <row r="430" spans="1:35" hidden="1">
      <c r="A430" s="20">
        <v>42930</v>
      </c>
      <c r="B430" s="10" t="s">
        <v>48</v>
      </c>
      <c r="C430" s="21">
        <v>7</v>
      </c>
      <c r="D430" s="10" t="s">
        <v>151</v>
      </c>
      <c r="E430" s="10"/>
      <c r="F430" s="10">
        <v>12</v>
      </c>
      <c r="G430" s="10"/>
      <c r="H430" s="10"/>
      <c r="I430" s="10"/>
      <c r="J430" s="10"/>
      <c r="K430" s="10"/>
      <c r="L430" s="10">
        <v>9</v>
      </c>
      <c r="M430" s="10"/>
      <c r="N430" s="10"/>
      <c r="O430" s="10"/>
      <c r="P430" s="10">
        <v>12</v>
      </c>
      <c r="Q430" s="10"/>
      <c r="R430" s="10">
        <v>15</v>
      </c>
      <c r="S430" s="10"/>
      <c r="T430" s="10">
        <v>13</v>
      </c>
      <c r="U430" s="10"/>
      <c r="V430" s="16" t="str">
        <f t="shared" si="18"/>
        <v>TDF42930</v>
      </c>
      <c r="W430" s="22" t="s">
        <v>38</v>
      </c>
      <c r="X430" s="22" t="s">
        <v>47</v>
      </c>
      <c r="Y430" s="18">
        <v>101</v>
      </c>
      <c r="Z43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430" s="18">
        <v>68</v>
      </c>
      <c r="AB4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30" s="18">
        <v>5</v>
      </c>
      <c r="AD430" s="23">
        <v>9</v>
      </c>
      <c r="AE430" s="18">
        <f t="shared" si="19"/>
        <v>61</v>
      </c>
      <c r="AF430" s="18">
        <f t="shared" si="20"/>
        <v>5</v>
      </c>
      <c r="AG430" s="19">
        <f>Tableau2[[#This Row],[Teams]]/Tableau2[[#This Row],[Fields]]</f>
        <v>12.2</v>
      </c>
      <c r="AH430" s="13"/>
      <c r="AI430" s="13"/>
    </row>
    <row r="431" spans="1:35" hidden="1">
      <c r="A431" s="20">
        <v>42930</v>
      </c>
      <c r="B431" s="10" t="s">
        <v>48</v>
      </c>
      <c r="C431" s="21">
        <v>7</v>
      </c>
      <c r="D431" s="10" t="s">
        <v>155</v>
      </c>
      <c r="E431" s="10"/>
      <c r="F431" s="10"/>
      <c r="G431" s="10"/>
      <c r="H431" s="10">
        <v>9</v>
      </c>
      <c r="I431" s="10"/>
      <c r="J431" s="10"/>
      <c r="K431" s="10"/>
      <c r="L431" s="10"/>
      <c r="M431" s="10">
        <v>8</v>
      </c>
      <c r="N431" s="10"/>
      <c r="O431" s="10"/>
      <c r="P431" s="10"/>
      <c r="Q431" s="10">
        <v>9</v>
      </c>
      <c r="R431" s="10"/>
      <c r="S431" s="10"/>
      <c r="T431" s="10"/>
      <c r="U431" s="10">
        <v>7</v>
      </c>
      <c r="V431" s="16" t="str">
        <f t="shared" si="18"/>
        <v>Sibiu42930</v>
      </c>
      <c r="W431" s="22" t="s">
        <v>38</v>
      </c>
      <c r="X431" s="22" t="s">
        <v>34</v>
      </c>
      <c r="Y431" s="18">
        <v>211</v>
      </c>
      <c r="Z43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31" s="18">
        <v>113</v>
      </c>
      <c r="AB4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31" s="18">
        <v>2</v>
      </c>
      <c r="AD431" s="23">
        <v>8</v>
      </c>
      <c r="AE431" s="18">
        <f t="shared" si="19"/>
        <v>33</v>
      </c>
      <c r="AF431" s="18">
        <f t="shared" si="20"/>
        <v>4</v>
      </c>
      <c r="AG431" s="19">
        <f>Tableau2[[#This Row],[Teams]]/Tableau2[[#This Row],[Fields]]</f>
        <v>8.25</v>
      </c>
      <c r="AH431" s="13"/>
      <c r="AI431" s="13"/>
    </row>
    <row r="432" spans="1:35" hidden="1">
      <c r="A432" s="16">
        <v>42930</v>
      </c>
      <c r="B432" s="10" t="s">
        <v>48</v>
      </c>
      <c r="C432" s="21">
        <v>7</v>
      </c>
      <c r="D432" s="10" t="s">
        <v>32</v>
      </c>
      <c r="E432" s="10"/>
      <c r="F432" s="10"/>
      <c r="G432" s="10">
        <v>3</v>
      </c>
      <c r="H432" s="10"/>
      <c r="I432" s="10"/>
      <c r="J432" s="10"/>
      <c r="K432" s="10">
        <v>5</v>
      </c>
      <c r="L432" s="10"/>
      <c r="M432" s="10"/>
      <c r="N432" s="10"/>
      <c r="O432" s="10">
        <v>8</v>
      </c>
      <c r="P432" s="10"/>
      <c r="Q432" s="10"/>
      <c r="R432" s="10"/>
      <c r="S432" s="10">
        <v>8</v>
      </c>
      <c r="T432" s="10"/>
      <c r="U432" s="10"/>
      <c r="V432" s="16" t="str">
        <f t="shared" si="18"/>
        <v>Fantasy42930</v>
      </c>
      <c r="W432" s="17" t="s">
        <v>33</v>
      </c>
      <c r="X432" s="17" t="s">
        <v>47</v>
      </c>
      <c r="Y432" s="18">
        <v>111</v>
      </c>
      <c r="Z432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432" s="18">
        <v>97</v>
      </c>
      <c r="AB4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32" s="18">
        <v>1</v>
      </c>
      <c r="AD432" s="18">
        <v>8</v>
      </c>
      <c r="AE432" s="18">
        <f t="shared" si="19"/>
        <v>24</v>
      </c>
      <c r="AF432" s="18">
        <f t="shared" si="20"/>
        <v>4</v>
      </c>
      <c r="AG432" s="19">
        <f>Tableau2[[#This Row],[Teams]]/Tableau2[[#This Row],[Fields]]</f>
        <v>6</v>
      </c>
      <c r="AH432" s="13"/>
      <c r="AI432" s="13"/>
    </row>
    <row r="433" spans="1:35" hidden="1">
      <c r="A433" s="20">
        <v>42931</v>
      </c>
      <c r="B433" s="10" t="s">
        <v>49</v>
      </c>
      <c r="C433" s="21">
        <v>7</v>
      </c>
      <c r="D433" s="10" t="s">
        <v>151</v>
      </c>
      <c r="E433" s="10"/>
      <c r="F433" s="10">
        <v>12</v>
      </c>
      <c r="G433" s="10"/>
      <c r="H433" s="10"/>
      <c r="I433" s="10"/>
      <c r="J433" s="10"/>
      <c r="K433" s="10"/>
      <c r="L433" s="10">
        <v>9</v>
      </c>
      <c r="M433" s="10"/>
      <c r="N433" s="10"/>
      <c r="O433" s="10"/>
      <c r="P433" s="10">
        <v>12</v>
      </c>
      <c r="Q433" s="10"/>
      <c r="R433" s="10">
        <v>15</v>
      </c>
      <c r="S433" s="10"/>
      <c r="T433" s="10">
        <v>13</v>
      </c>
      <c r="U433" s="10"/>
      <c r="V433" s="16" t="str">
        <f t="shared" si="18"/>
        <v>TDF42931</v>
      </c>
      <c r="W433" s="22" t="s">
        <v>38</v>
      </c>
      <c r="X433" s="22" t="s">
        <v>34</v>
      </c>
      <c r="Y433" s="18">
        <v>181</v>
      </c>
      <c r="Z43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33" s="18">
        <v>97</v>
      </c>
      <c r="AB4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33" s="18">
        <v>5</v>
      </c>
      <c r="AD433" s="23">
        <v>9</v>
      </c>
      <c r="AE433" s="18">
        <f t="shared" si="19"/>
        <v>61</v>
      </c>
      <c r="AF433" s="18">
        <f t="shared" si="20"/>
        <v>5</v>
      </c>
      <c r="AG433" s="19">
        <f>Tableau2[[#This Row],[Teams]]/Tableau2[[#This Row],[Fields]]</f>
        <v>12.2</v>
      </c>
      <c r="AH433" s="13"/>
      <c r="AI433" s="13"/>
    </row>
    <row r="434" spans="1:35" hidden="1">
      <c r="A434" s="20">
        <v>42931</v>
      </c>
      <c r="B434" s="10" t="s">
        <v>49</v>
      </c>
      <c r="C434" s="21">
        <v>7</v>
      </c>
      <c r="D434" s="10" t="s">
        <v>155</v>
      </c>
      <c r="E434" s="10"/>
      <c r="F434" s="10"/>
      <c r="G434" s="10"/>
      <c r="H434" s="10">
        <v>9</v>
      </c>
      <c r="I434" s="10"/>
      <c r="J434" s="10"/>
      <c r="K434" s="10"/>
      <c r="L434" s="10"/>
      <c r="M434" s="10">
        <v>8</v>
      </c>
      <c r="N434" s="10"/>
      <c r="O434" s="10"/>
      <c r="P434" s="10"/>
      <c r="Q434" s="10">
        <v>9</v>
      </c>
      <c r="R434" s="10"/>
      <c r="S434" s="10"/>
      <c r="T434" s="10"/>
      <c r="U434" s="10">
        <v>7</v>
      </c>
      <c r="V434" s="16" t="str">
        <f t="shared" si="18"/>
        <v>Sibiu42931</v>
      </c>
      <c r="W434" s="22" t="s">
        <v>38</v>
      </c>
      <c r="X434" s="22" t="s">
        <v>34</v>
      </c>
      <c r="Y434" s="18">
        <v>148</v>
      </c>
      <c r="Z43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34" s="18">
        <v>84</v>
      </c>
      <c r="AB4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34" s="18">
        <v>2</v>
      </c>
      <c r="AD434" s="23">
        <v>8</v>
      </c>
      <c r="AE434" s="18">
        <f t="shared" si="19"/>
        <v>33</v>
      </c>
      <c r="AF434" s="18">
        <f t="shared" si="20"/>
        <v>4</v>
      </c>
      <c r="AG434" s="19">
        <f>Tableau2[[#This Row],[Teams]]/Tableau2[[#This Row],[Fields]]</f>
        <v>8.25</v>
      </c>
      <c r="AH434" s="13"/>
      <c r="AI434" s="13"/>
    </row>
    <row r="435" spans="1:35" hidden="1">
      <c r="A435" s="16">
        <v>42931</v>
      </c>
      <c r="B435" s="10" t="s">
        <v>49</v>
      </c>
      <c r="C435" s="21">
        <v>7</v>
      </c>
      <c r="D435" s="10" t="s">
        <v>32</v>
      </c>
      <c r="E435" s="10"/>
      <c r="F435" s="10"/>
      <c r="G435" s="10">
        <v>6</v>
      </c>
      <c r="H435" s="10"/>
      <c r="I435" s="10"/>
      <c r="J435" s="10"/>
      <c r="K435" s="10">
        <v>6</v>
      </c>
      <c r="L435" s="10"/>
      <c r="M435" s="10"/>
      <c r="N435" s="10"/>
      <c r="O435" s="10">
        <v>6</v>
      </c>
      <c r="P435" s="10"/>
      <c r="Q435" s="10"/>
      <c r="R435" s="10"/>
      <c r="S435" s="10">
        <v>9</v>
      </c>
      <c r="T435" s="10"/>
      <c r="U435" s="10"/>
      <c r="V435" s="16" t="str">
        <f t="shared" si="18"/>
        <v>Fantasy42931</v>
      </c>
      <c r="W435" s="17" t="s">
        <v>33</v>
      </c>
      <c r="X435" s="17" t="s">
        <v>34</v>
      </c>
      <c r="Y435" s="18">
        <v>159</v>
      </c>
      <c r="Z43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35" s="18">
        <v>94</v>
      </c>
      <c r="AB4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35" s="18">
        <v>1</v>
      </c>
      <c r="AD435" s="18">
        <v>7</v>
      </c>
      <c r="AE435" s="18">
        <f t="shared" si="19"/>
        <v>27</v>
      </c>
      <c r="AF435" s="18">
        <f t="shared" si="20"/>
        <v>4</v>
      </c>
      <c r="AG435" s="19">
        <f>Tableau2[[#This Row],[Teams]]/Tableau2[[#This Row],[Fields]]</f>
        <v>6.75</v>
      </c>
      <c r="AH435" s="13"/>
      <c r="AI435" s="13"/>
    </row>
    <row r="436" spans="1:35" hidden="1">
      <c r="A436" s="20">
        <v>42932</v>
      </c>
      <c r="B436" s="10" t="s">
        <v>50</v>
      </c>
      <c r="C436" s="21">
        <v>7</v>
      </c>
      <c r="D436" s="10" t="s">
        <v>151</v>
      </c>
      <c r="E436" s="10"/>
      <c r="F436" s="10">
        <v>12</v>
      </c>
      <c r="G436" s="10"/>
      <c r="H436" s="10"/>
      <c r="I436" s="10"/>
      <c r="J436" s="10"/>
      <c r="K436" s="10"/>
      <c r="L436" s="10">
        <v>9</v>
      </c>
      <c r="M436" s="10"/>
      <c r="N436" s="10"/>
      <c r="O436" s="10"/>
      <c r="P436" s="10">
        <v>12</v>
      </c>
      <c r="Q436" s="10"/>
      <c r="R436" s="10">
        <v>15</v>
      </c>
      <c r="S436" s="10"/>
      <c r="T436" s="10">
        <v>13</v>
      </c>
      <c r="U436" s="10"/>
      <c r="V436" s="16" t="str">
        <f t="shared" si="18"/>
        <v>TDF42932</v>
      </c>
      <c r="W436" s="22" t="s">
        <v>38</v>
      </c>
      <c r="X436" s="22" t="s">
        <v>34</v>
      </c>
      <c r="Y436" s="18">
        <v>189</v>
      </c>
      <c r="Z43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36" s="18">
        <v>103</v>
      </c>
      <c r="AB4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36" s="18">
        <v>5</v>
      </c>
      <c r="AD436" s="23">
        <v>9</v>
      </c>
      <c r="AE436" s="18">
        <f t="shared" si="19"/>
        <v>61</v>
      </c>
      <c r="AF436" s="18">
        <f t="shared" si="20"/>
        <v>5</v>
      </c>
      <c r="AG436" s="19">
        <f>Tableau2[[#This Row],[Teams]]/Tableau2[[#This Row],[Fields]]</f>
        <v>12.2</v>
      </c>
      <c r="AH436" s="13"/>
      <c r="AI436" s="13"/>
    </row>
    <row r="437" spans="1:35" hidden="1">
      <c r="A437" s="16">
        <v>42932</v>
      </c>
      <c r="B437" s="10" t="s">
        <v>50</v>
      </c>
      <c r="C437" s="21">
        <v>7</v>
      </c>
      <c r="D437" s="10" t="s">
        <v>156</v>
      </c>
      <c r="E437" s="10"/>
      <c r="F437" s="10"/>
      <c r="G437" s="10">
        <v>7</v>
      </c>
      <c r="H437" s="10"/>
      <c r="I437" s="10"/>
      <c r="J437" s="10"/>
      <c r="K437" s="10">
        <v>7</v>
      </c>
      <c r="L437" s="10"/>
      <c r="M437" s="10"/>
      <c r="N437" s="10"/>
      <c r="O437" s="10">
        <v>6</v>
      </c>
      <c r="P437" s="10"/>
      <c r="Q437" s="10">
        <v>7</v>
      </c>
      <c r="R437" s="10"/>
      <c r="S437" s="10">
        <v>10</v>
      </c>
      <c r="T437" s="10"/>
      <c r="U437" s="10"/>
      <c r="V437" s="16" t="str">
        <f t="shared" si="18"/>
        <v>Matteotti42932</v>
      </c>
      <c r="W437" s="17" t="s">
        <v>33</v>
      </c>
      <c r="X437" s="17" t="s">
        <v>34</v>
      </c>
      <c r="Y437" s="18">
        <v>195</v>
      </c>
      <c r="Z43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37" s="18">
        <v>110</v>
      </c>
      <c r="AB43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37" s="18">
        <v>2</v>
      </c>
      <c r="AD437" s="18">
        <v>8</v>
      </c>
      <c r="AE437" s="18">
        <f t="shared" si="19"/>
        <v>37</v>
      </c>
      <c r="AF437" s="18">
        <f t="shared" si="20"/>
        <v>5</v>
      </c>
      <c r="AG437" s="19">
        <f>Tableau2[[#This Row],[Teams]]/Tableau2[[#This Row],[Fields]]</f>
        <v>7.4</v>
      </c>
      <c r="AH437" s="13"/>
      <c r="AI437" s="13"/>
    </row>
    <row r="438" spans="1:35" hidden="1">
      <c r="A438" s="20">
        <v>42933</v>
      </c>
      <c r="B438" s="10" t="s">
        <v>36</v>
      </c>
      <c r="C438" s="21">
        <v>7</v>
      </c>
      <c r="D438" s="10" t="s">
        <v>151</v>
      </c>
      <c r="E438" s="10"/>
      <c r="F438" s="10">
        <v>12</v>
      </c>
      <c r="G438" s="10"/>
      <c r="H438" s="10"/>
      <c r="I438" s="10"/>
      <c r="J438" s="10"/>
      <c r="K438" s="10"/>
      <c r="L438" s="10">
        <v>9</v>
      </c>
      <c r="M438" s="10"/>
      <c r="N438" s="10"/>
      <c r="O438" s="10"/>
      <c r="P438" s="10">
        <v>12</v>
      </c>
      <c r="Q438" s="10"/>
      <c r="R438" s="10">
        <v>15</v>
      </c>
      <c r="S438" s="10"/>
      <c r="T438" s="10">
        <v>13</v>
      </c>
      <c r="U438" s="10"/>
      <c r="V438" s="16" t="str">
        <f t="shared" si="18"/>
        <v>TDF42933</v>
      </c>
      <c r="W438" s="22" t="s">
        <v>38</v>
      </c>
      <c r="X438" s="22" t="s">
        <v>130</v>
      </c>
      <c r="Y438" s="18" t="s">
        <v>130</v>
      </c>
      <c r="Z438" s="18" t="s">
        <v>130</v>
      </c>
      <c r="AA438" s="18" t="s">
        <v>130</v>
      </c>
      <c r="AB438" s="18" t="s">
        <v>130</v>
      </c>
      <c r="AC438" s="18">
        <v>5</v>
      </c>
      <c r="AD438" s="23">
        <v>9</v>
      </c>
      <c r="AE438" s="18">
        <f t="shared" si="19"/>
        <v>61</v>
      </c>
      <c r="AF438" s="18">
        <f t="shared" si="20"/>
        <v>5</v>
      </c>
      <c r="AG438" s="19">
        <f>Tableau2[[#This Row],[Teams]]/Tableau2[[#This Row],[Fields]]</f>
        <v>12.2</v>
      </c>
      <c r="AH438" s="13"/>
      <c r="AI438" s="13"/>
    </row>
    <row r="439" spans="1:35" hidden="1">
      <c r="A439" s="16">
        <v>42933</v>
      </c>
      <c r="B439" s="10" t="s">
        <v>36</v>
      </c>
      <c r="C439" s="21">
        <v>7</v>
      </c>
      <c r="D439" s="10" t="s">
        <v>32</v>
      </c>
      <c r="E439" s="10"/>
      <c r="F439" s="10"/>
      <c r="G439" s="10"/>
      <c r="H439" s="10">
        <v>8</v>
      </c>
      <c r="I439" s="10"/>
      <c r="J439" s="10"/>
      <c r="K439" s="10"/>
      <c r="L439" s="10"/>
      <c r="M439" s="10">
        <v>9</v>
      </c>
      <c r="N439" s="10"/>
      <c r="O439" s="10">
        <v>11</v>
      </c>
      <c r="P439" s="10"/>
      <c r="Q439" s="10"/>
      <c r="R439" s="10">
        <v>17</v>
      </c>
      <c r="S439" s="10"/>
      <c r="T439" s="10"/>
      <c r="U439" s="10">
        <v>6</v>
      </c>
      <c r="V439" s="16" t="str">
        <f t="shared" si="18"/>
        <v>Fantasy42933</v>
      </c>
      <c r="W439" s="17" t="s">
        <v>33</v>
      </c>
      <c r="X439" s="17" t="s">
        <v>39</v>
      </c>
      <c r="Y439" s="18">
        <v>155</v>
      </c>
      <c r="Z43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39" s="18">
        <v>90</v>
      </c>
      <c r="AB43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39" s="18">
        <v>1</v>
      </c>
      <c r="AD439" s="18">
        <v>8</v>
      </c>
      <c r="AE439" s="18">
        <f t="shared" si="19"/>
        <v>51</v>
      </c>
      <c r="AF439" s="18">
        <f t="shared" si="20"/>
        <v>5</v>
      </c>
      <c r="AG439" s="19">
        <f>Tableau2[[#This Row],[Teams]]/Tableau2[[#This Row],[Fields]]</f>
        <v>10.199999999999999</v>
      </c>
      <c r="AH439" s="13"/>
      <c r="AI439" s="13"/>
    </row>
    <row r="440" spans="1:35" hidden="1">
      <c r="A440" s="20">
        <v>42934</v>
      </c>
      <c r="B440" s="10" t="s">
        <v>42</v>
      </c>
      <c r="C440" s="21">
        <v>7</v>
      </c>
      <c r="D440" s="10" t="s">
        <v>151</v>
      </c>
      <c r="E440" s="10"/>
      <c r="F440" s="10">
        <v>12</v>
      </c>
      <c r="G440" s="10"/>
      <c r="H440" s="10"/>
      <c r="I440" s="10"/>
      <c r="J440" s="10"/>
      <c r="K440" s="10"/>
      <c r="L440" s="10">
        <v>9</v>
      </c>
      <c r="M440" s="10"/>
      <c r="N440" s="10"/>
      <c r="O440" s="10"/>
      <c r="P440" s="10">
        <v>12</v>
      </c>
      <c r="Q440" s="10"/>
      <c r="R440" s="10">
        <v>15</v>
      </c>
      <c r="S440" s="10"/>
      <c r="T440" s="10">
        <v>13</v>
      </c>
      <c r="U440" s="10"/>
      <c r="V440" s="16" t="str">
        <f t="shared" si="18"/>
        <v>TDF42934</v>
      </c>
      <c r="W440" s="22" t="s">
        <v>38</v>
      </c>
      <c r="X440" s="22" t="s">
        <v>39</v>
      </c>
      <c r="Y440" s="18">
        <v>165</v>
      </c>
      <c r="Z44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40" s="18">
        <v>95</v>
      </c>
      <c r="AB44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40" s="18">
        <v>5</v>
      </c>
      <c r="AD440" s="23">
        <v>9</v>
      </c>
      <c r="AE440" s="18">
        <f t="shared" si="19"/>
        <v>61</v>
      </c>
      <c r="AF440" s="18">
        <f t="shared" si="20"/>
        <v>5</v>
      </c>
      <c r="AG440" s="19">
        <f>Tableau2[[#This Row],[Teams]]/Tableau2[[#This Row],[Fields]]</f>
        <v>12.2</v>
      </c>
      <c r="AH440" s="13"/>
      <c r="AI440" s="13"/>
    </row>
    <row r="441" spans="1:35" hidden="1">
      <c r="A441" s="16">
        <v>42934</v>
      </c>
      <c r="B441" s="10" t="s">
        <v>42</v>
      </c>
      <c r="C441" s="21">
        <v>7</v>
      </c>
      <c r="D441" s="10" t="s">
        <v>32</v>
      </c>
      <c r="E441" s="10"/>
      <c r="F441" s="10"/>
      <c r="G441" s="10">
        <v>12</v>
      </c>
      <c r="H441" s="10"/>
      <c r="I441" s="10"/>
      <c r="J441" s="10"/>
      <c r="K441" s="10">
        <v>9</v>
      </c>
      <c r="L441" s="10"/>
      <c r="M441" s="10"/>
      <c r="N441" s="10"/>
      <c r="O441" s="10">
        <v>10</v>
      </c>
      <c r="P441" s="10"/>
      <c r="Q441" s="10">
        <v>14</v>
      </c>
      <c r="R441" s="10"/>
      <c r="S441" s="10">
        <v>13</v>
      </c>
      <c r="T441" s="10"/>
      <c r="U441" s="10"/>
      <c r="V441" s="16" t="str">
        <f t="shared" si="18"/>
        <v>Fantasy42934</v>
      </c>
      <c r="W441" s="17" t="s">
        <v>33</v>
      </c>
      <c r="X441" s="17" t="s">
        <v>34</v>
      </c>
      <c r="Y441" s="18">
        <v>180</v>
      </c>
      <c r="Z44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41" s="18">
        <v>95</v>
      </c>
      <c r="AB4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41" s="18">
        <v>1</v>
      </c>
      <c r="AD441" s="18">
        <v>8</v>
      </c>
      <c r="AE441" s="18">
        <f t="shared" si="19"/>
        <v>58</v>
      </c>
      <c r="AF441" s="18">
        <f t="shared" si="20"/>
        <v>5</v>
      </c>
      <c r="AG441" s="19">
        <f>Tableau2[[#This Row],[Teams]]/Tableau2[[#This Row],[Fields]]</f>
        <v>11.6</v>
      </c>
      <c r="AH441" s="13"/>
      <c r="AI441" s="13"/>
    </row>
    <row r="442" spans="1:35" hidden="1">
      <c r="A442" s="20">
        <v>42935</v>
      </c>
      <c r="B442" s="10" t="s">
        <v>44</v>
      </c>
      <c r="C442" s="21">
        <v>7</v>
      </c>
      <c r="D442" s="10" t="s">
        <v>151</v>
      </c>
      <c r="E442" s="10"/>
      <c r="F442" s="10">
        <v>12</v>
      </c>
      <c r="G442" s="10"/>
      <c r="H442" s="10"/>
      <c r="I442" s="10"/>
      <c r="J442" s="10"/>
      <c r="K442" s="10"/>
      <c r="L442" s="10">
        <v>9</v>
      </c>
      <c r="M442" s="10"/>
      <c r="N442" s="10"/>
      <c r="O442" s="10"/>
      <c r="P442" s="10">
        <v>12</v>
      </c>
      <c r="Q442" s="10"/>
      <c r="R442" s="10">
        <v>15</v>
      </c>
      <c r="S442" s="10"/>
      <c r="T442" s="10">
        <v>13</v>
      </c>
      <c r="U442" s="10"/>
      <c r="V442" s="16" t="str">
        <f t="shared" si="18"/>
        <v>TDF42935</v>
      </c>
      <c r="W442" s="22" t="s">
        <v>38</v>
      </c>
      <c r="X442" s="22" t="s">
        <v>47</v>
      </c>
      <c r="Y442" s="18">
        <v>183</v>
      </c>
      <c r="Z44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42" s="18">
        <v>114</v>
      </c>
      <c r="AB44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42" s="18">
        <v>5</v>
      </c>
      <c r="AD442" s="23">
        <v>9</v>
      </c>
      <c r="AE442" s="18">
        <f t="shared" si="19"/>
        <v>61</v>
      </c>
      <c r="AF442" s="18">
        <f t="shared" si="20"/>
        <v>5</v>
      </c>
      <c r="AG442" s="19">
        <f>Tableau2[[#This Row],[Teams]]/Tableau2[[#This Row],[Fields]]</f>
        <v>12.2</v>
      </c>
      <c r="AH442" s="13"/>
      <c r="AI442" s="13"/>
    </row>
    <row r="443" spans="1:35" hidden="1">
      <c r="A443" s="16">
        <v>42935</v>
      </c>
      <c r="B443" s="10" t="s">
        <v>44</v>
      </c>
      <c r="C443" s="21">
        <v>7</v>
      </c>
      <c r="D443" s="10" t="s">
        <v>157</v>
      </c>
      <c r="E443" s="10"/>
      <c r="F443" s="10"/>
      <c r="G443" s="10">
        <v>12</v>
      </c>
      <c r="H443" s="10"/>
      <c r="I443" s="10"/>
      <c r="J443" s="10"/>
      <c r="K443" s="10">
        <v>12</v>
      </c>
      <c r="L443" s="10"/>
      <c r="M443" s="10"/>
      <c r="N443" s="10"/>
      <c r="O443" s="10">
        <v>13</v>
      </c>
      <c r="P443" s="10"/>
      <c r="Q443" s="10">
        <v>13</v>
      </c>
      <c r="R443" s="10"/>
      <c r="S443" s="10">
        <v>14</v>
      </c>
      <c r="T443" s="10"/>
      <c r="U443" s="10"/>
      <c r="V443" s="16" t="str">
        <f t="shared" si="18"/>
        <v>Cerami42935</v>
      </c>
      <c r="W443" s="17" t="s">
        <v>33</v>
      </c>
      <c r="X443" s="17" t="s">
        <v>39</v>
      </c>
      <c r="Y443" s="18">
        <v>210</v>
      </c>
      <c r="Z44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43" s="18">
        <v>110</v>
      </c>
      <c r="AB44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43" s="18">
        <v>2</v>
      </c>
      <c r="AD443" s="18">
        <v>8</v>
      </c>
      <c r="AE443" s="18">
        <f t="shared" si="19"/>
        <v>64</v>
      </c>
      <c r="AF443" s="18">
        <f t="shared" si="20"/>
        <v>5</v>
      </c>
      <c r="AG443" s="19">
        <f>Tableau2[[#This Row],[Teams]]/Tableau2[[#This Row],[Fields]]</f>
        <v>12.8</v>
      </c>
      <c r="AH443" s="13"/>
      <c r="AI443" s="13"/>
    </row>
    <row r="444" spans="1:35" hidden="1">
      <c r="A444" s="20">
        <v>42936</v>
      </c>
      <c r="B444" s="10" t="s">
        <v>46</v>
      </c>
      <c r="C444" s="21">
        <v>7</v>
      </c>
      <c r="D444" s="10" t="s">
        <v>151</v>
      </c>
      <c r="E444" s="10"/>
      <c r="F444" s="10">
        <v>12</v>
      </c>
      <c r="G444" s="10"/>
      <c r="H444" s="10"/>
      <c r="I444" s="10"/>
      <c r="J444" s="10"/>
      <c r="K444" s="10"/>
      <c r="L444" s="10">
        <v>9</v>
      </c>
      <c r="M444" s="10"/>
      <c r="N444" s="10"/>
      <c r="O444" s="10"/>
      <c r="P444" s="10">
        <v>12</v>
      </c>
      <c r="Q444" s="10"/>
      <c r="R444" s="10">
        <v>15</v>
      </c>
      <c r="S444" s="10"/>
      <c r="T444" s="10">
        <v>13</v>
      </c>
      <c r="U444" s="10"/>
      <c r="V444" s="16" t="str">
        <f t="shared" si="18"/>
        <v>TDF42936</v>
      </c>
      <c r="W444" s="22" t="s">
        <v>38</v>
      </c>
      <c r="X444" s="22" t="s">
        <v>47</v>
      </c>
      <c r="Y444" s="18">
        <v>179</v>
      </c>
      <c r="Z44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44" s="18">
        <v>104</v>
      </c>
      <c r="AB44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44" s="18">
        <v>5</v>
      </c>
      <c r="AD444" s="23">
        <v>9</v>
      </c>
      <c r="AE444" s="18">
        <f t="shared" si="19"/>
        <v>61</v>
      </c>
      <c r="AF444" s="18">
        <f t="shared" si="20"/>
        <v>5</v>
      </c>
      <c r="AG444" s="19">
        <f>Tableau2[[#This Row],[Teams]]/Tableau2[[#This Row],[Fields]]</f>
        <v>12.2</v>
      </c>
      <c r="AH444" s="13"/>
      <c r="AI444" s="13"/>
    </row>
    <row r="445" spans="1:35" hidden="1">
      <c r="A445" s="16">
        <v>42936</v>
      </c>
      <c r="B445" s="10" t="s">
        <v>46</v>
      </c>
      <c r="C445" s="21">
        <v>7</v>
      </c>
      <c r="D445" s="10" t="s">
        <v>32</v>
      </c>
      <c r="E445" s="10"/>
      <c r="F445" s="10"/>
      <c r="G445" s="10"/>
      <c r="H445" s="10">
        <v>9</v>
      </c>
      <c r="I445" s="10"/>
      <c r="J445" s="10"/>
      <c r="K445" s="10"/>
      <c r="L445" s="10"/>
      <c r="M445" s="10">
        <v>15</v>
      </c>
      <c r="N445" s="10"/>
      <c r="O445" s="10">
        <v>10</v>
      </c>
      <c r="P445" s="10"/>
      <c r="Q445" s="10"/>
      <c r="R445" s="10">
        <v>15</v>
      </c>
      <c r="S445" s="10"/>
      <c r="T445" s="10"/>
      <c r="U445" s="10">
        <v>7</v>
      </c>
      <c r="V445" s="16" t="str">
        <f t="shared" si="18"/>
        <v>Fantasy42936</v>
      </c>
      <c r="W445" s="17" t="s">
        <v>33</v>
      </c>
      <c r="X445" s="17" t="s">
        <v>34</v>
      </c>
      <c r="Y445" s="18">
        <v>151</v>
      </c>
      <c r="Z44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45" s="18">
        <v>93</v>
      </c>
      <c r="AB4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45" s="18">
        <v>1</v>
      </c>
      <c r="AD445" s="18">
        <v>8</v>
      </c>
      <c r="AE445" s="18">
        <f t="shared" si="19"/>
        <v>56</v>
      </c>
      <c r="AF445" s="18">
        <f t="shared" si="20"/>
        <v>5</v>
      </c>
      <c r="AG445" s="19">
        <f>Tableau2[[#This Row],[Teams]]/Tableau2[[#This Row],[Fields]]</f>
        <v>11.2</v>
      </c>
      <c r="AH445" s="13"/>
      <c r="AI445" s="13"/>
    </row>
    <row r="446" spans="1:35" hidden="1">
      <c r="A446" s="20">
        <v>42937</v>
      </c>
      <c r="B446" s="10" t="s">
        <v>48</v>
      </c>
      <c r="C446" s="21">
        <v>7</v>
      </c>
      <c r="D446" s="10" t="s">
        <v>151</v>
      </c>
      <c r="E446" s="10"/>
      <c r="F446" s="10">
        <v>12</v>
      </c>
      <c r="G446" s="10"/>
      <c r="H446" s="10"/>
      <c r="I446" s="10"/>
      <c r="J446" s="10"/>
      <c r="K446" s="10"/>
      <c r="L446" s="10">
        <v>9</v>
      </c>
      <c r="M446" s="10"/>
      <c r="N446" s="10"/>
      <c r="O446" s="10"/>
      <c r="P446" s="10">
        <v>12</v>
      </c>
      <c r="Q446" s="10"/>
      <c r="R446" s="10">
        <v>15</v>
      </c>
      <c r="S446" s="10"/>
      <c r="T446" s="10">
        <v>13</v>
      </c>
      <c r="U446" s="10"/>
      <c r="V446" s="16" t="str">
        <f t="shared" si="18"/>
        <v>TDF42937</v>
      </c>
      <c r="W446" s="22" t="s">
        <v>38</v>
      </c>
      <c r="X446" s="22" t="s">
        <v>39</v>
      </c>
      <c r="Y446" s="18">
        <v>223</v>
      </c>
      <c r="Z44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46" s="18">
        <v>116</v>
      </c>
      <c r="AB44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46" s="18">
        <v>5</v>
      </c>
      <c r="AD446" s="23">
        <v>9</v>
      </c>
      <c r="AE446" s="18">
        <f t="shared" si="19"/>
        <v>61</v>
      </c>
      <c r="AF446" s="18">
        <f t="shared" si="20"/>
        <v>5</v>
      </c>
      <c r="AG446" s="19">
        <f>Tableau2[[#This Row],[Teams]]/Tableau2[[#This Row],[Fields]]</f>
        <v>12.2</v>
      </c>
      <c r="AH446" s="13"/>
      <c r="AI446" s="13"/>
    </row>
    <row r="447" spans="1:35" hidden="1">
      <c r="A447" s="16">
        <v>42937</v>
      </c>
      <c r="B447" s="10" t="s">
        <v>48</v>
      </c>
      <c r="C447" s="21">
        <v>7</v>
      </c>
      <c r="D447" s="10" t="s">
        <v>32</v>
      </c>
      <c r="E447" s="10"/>
      <c r="F447" s="10"/>
      <c r="G447" s="10">
        <v>11</v>
      </c>
      <c r="H447" s="10"/>
      <c r="I447" s="10"/>
      <c r="J447" s="10"/>
      <c r="K447" s="10">
        <v>9</v>
      </c>
      <c r="L447" s="10"/>
      <c r="M447" s="10"/>
      <c r="N447" s="10">
        <v>11</v>
      </c>
      <c r="O447" s="10"/>
      <c r="P447" s="10"/>
      <c r="Q447" s="10">
        <v>8</v>
      </c>
      <c r="R447" s="10"/>
      <c r="S447" s="10"/>
      <c r="T447" s="10">
        <v>9</v>
      </c>
      <c r="U447" s="10"/>
      <c r="V447" s="16" t="str">
        <f t="shared" si="18"/>
        <v>Fantasy42937</v>
      </c>
      <c r="W447" s="17" t="s">
        <v>33</v>
      </c>
      <c r="X447" s="17" t="s">
        <v>39</v>
      </c>
      <c r="Y447" s="18">
        <v>147</v>
      </c>
      <c r="Z44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47" s="18">
        <v>78</v>
      </c>
      <c r="AB44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47" s="18">
        <v>1</v>
      </c>
      <c r="AD447" s="18">
        <v>8</v>
      </c>
      <c r="AE447" s="18">
        <f t="shared" si="19"/>
        <v>48</v>
      </c>
      <c r="AF447" s="18">
        <f t="shared" si="20"/>
        <v>5</v>
      </c>
      <c r="AG447" s="19">
        <f>Tableau2[[#This Row],[Teams]]/Tableau2[[#This Row],[Fields]]</f>
        <v>9.6</v>
      </c>
      <c r="AH447" s="13"/>
      <c r="AI447" s="13"/>
    </row>
    <row r="448" spans="1:35" hidden="1">
      <c r="A448" s="20">
        <v>42938</v>
      </c>
      <c r="B448" s="10" t="s">
        <v>49</v>
      </c>
      <c r="C448" s="21">
        <v>7</v>
      </c>
      <c r="D448" s="10" t="s">
        <v>151</v>
      </c>
      <c r="E448" s="10"/>
      <c r="F448" s="10">
        <v>12</v>
      </c>
      <c r="G448" s="10"/>
      <c r="H448" s="10"/>
      <c r="I448" s="10"/>
      <c r="J448" s="10"/>
      <c r="K448" s="10"/>
      <c r="L448" s="10">
        <v>9</v>
      </c>
      <c r="M448" s="10"/>
      <c r="N448" s="10"/>
      <c r="O448" s="10"/>
      <c r="P448" s="10">
        <v>12</v>
      </c>
      <c r="Q448" s="10"/>
      <c r="R448" s="10">
        <v>15</v>
      </c>
      <c r="S448" s="10"/>
      <c r="T448" s="10">
        <v>13</v>
      </c>
      <c r="U448" s="10"/>
      <c r="V448" s="16" t="str">
        <f t="shared" si="18"/>
        <v>TDF42938</v>
      </c>
      <c r="W448" s="22" t="s">
        <v>38</v>
      </c>
      <c r="X448" s="22" t="s">
        <v>45</v>
      </c>
      <c r="Y448" s="18">
        <v>22</v>
      </c>
      <c r="Z44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48" s="18">
        <v>21</v>
      </c>
      <c r="AB4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48" s="18">
        <v>5</v>
      </c>
      <c r="AD448" s="23">
        <v>9</v>
      </c>
      <c r="AE448" s="18">
        <f t="shared" si="19"/>
        <v>61</v>
      </c>
      <c r="AF448" s="18">
        <f t="shared" si="20"/>
        <v>5</v>
      </c>
      <c r="AG448" s="19">
        <f>Tableau2[[#This Row],[Teams]]/Tableau2[[#This Row],[Fields]]</f>
        <v>12.2</v>
      </c>
      <c r="AH448" s="13"/>
      <c r="AI448" s="13"/>
    </row>
    <row r="449" spans="1:35" hidden="1">
      <c r="A449" s="20">
        <v>42938</v>
      </c>
      <c r="B449" s="10" t="s">
        <v>49</v>
      </c>
      <c r="C449" s="21">
        <v>7</v>
      </c>
      <c r="D449" s="10" t="s">
        <v>158</v>
      </c>
      <c r="E449" s="10"/>
      <c r="F449" s="10"/>
      <c r="G449" s="10">
        <v>6</v>
      </c>
      <c r="H449" s="10"/>
      <c r="I449" s="10"/>
      <c r="J449" s="10"/>
      <c r="K449" s="10">
        <v>7</v>
      </c>
      <c r="L449" s="10"/>
      <c r="M449" s="10"/>
      <c r="N449" s="10"/>
      <c r="O449" s="10">
        <v>10</v>
      </c>
      <c r="P449" s="10"/>
      <c r="Q449" s="10"/>
      <c r="R449" s="10"/>
      <c r="S449" s="10">
        <v>18</v>
      </c>
      <c r="T449" s="10"/>
      <c r="U449" s="10"/>
      <c r="V449" s="16" t="str">
        <f t="shared" si="18"/>
        <v>Wallonie42938</v>
      </c>
      <c r="W449" s="22" t="s">
        <v>38</v>
      </c>
      <c r="X449" s="22" t="s">
        <v>34</v>
      </c>
      <c r="Y449" s="18">
        <v>188</v>
      </c>
      <c r="Z44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49" s="18">
        <v>101</v>
      </c>
      <c r="AB44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49" s="18">
        <v>3</v>
      </c>
      <c r="AD449" s="23">
        <v>8</v>
      </c>
      <c r="AE449" s="18">
        <f t="shared" si="19"/>
        <v>41</v>
      </c>
      <c r="AF449" s="18">
        <f t="shared" si="20"/>
        <v>4</v>
      </c>
      <c r="AG449" s="19">
        <f>Tableau2[[#This Row],[Teams]]/Tableau2[[#This Row],[Fields]]</f>
        <v>10.25</v>
      </c>
      <c r="AH449" s="13"/>
      <c r="AI449" s="13"/>
    </row>
    <row r="450" spans="1:35" hidden="1">
      <c r="A450" s="16">
        <v>42938</v>
      </c>
      <c r="B450" s="10" t="s">
        <v>49</v>
      </c>
      <c r="C450" s="21">
        <v>7</v>
      </c>
      <c r="D450" s="10" t="s">
        <v>32</v>
      </c>
      <c r="E450" s="10"/>
      <c r="F450" s="10">
        <v>4</v>
      </c>
      <c r="G450" s="10"/>
      <c r="H450" s="10"/>
      <c r="I450" s="10"/>
      <c r="J450" s="10"/>
      <c r="K450" s="10"/>
      <c r="L450" s="10"/>
      <c r="M450" s="10">
        <v>11</v>
      </c>
      <c r="N450" s="10"/>
      <c r="O450" s="10"/>
      <c r="P450" s="10"/>
      <c r="Q450" s="10">
        <v>5</v>
      </c>
      <c r="R450" s="10"/>
      <c r="S450" s="10"/>
      <c r="T450" s="10">
        <v>5</v>
      </c>
      <c r="U450" s="10"/>
      <c r="V450" s="16" t="str">
        <f t="shared" ref="V450:V513" si="21">D450&amp;A450</f>
        <v>Fantasy42938</v>
      </c>
      <c r="W450" s="17" t="s">
        <v>33</v>
      </c>
      <c r="X450" s="17" t="s">
        <v>39</v>
      </c>
      <c r="Y450" s="18">
        <v>154</v>
      </c>
      <c r="Z45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50" s="18">
        <v>87</v>
      </c>
      <c r="AB4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50" s="18">
        <v>1</v>
      </c>
      <c r="AD450" s="18">
        <v>8</v>
      </c>
      <c r="AE450" s="18">
        <f t="shared" ref="AE450:AE513" si="22">SUM(E450:U450)</f>
        <v>25</v>
      </c>
      <c r="AF450" s="18">
        <f t="shared" ref="AF450:AF513" si="23">COUNT(E450:U450)</f>
        <v>4</v>
      </c>
      <c r="AG450" s="19">
        <f>Tableau2[[#This Row],[Teams]]/Tableau2[[#This Row],[Fields]]</f>
        <v>6.25</v>
      </c>
      <c r="AH450" s="13"/>
      <c r="AI450" s="13"/>
    </row>
    <row r="451" spans="1:35" hidden="1">
      <c r="A451" s="20">
        <v>42939</v>
      </c>
      <c r="B451" s="10" t="s">
        <v>50</v>
      </c>
      <c r="C451" s="21">
        <v>7</v>
      </c>
      <c r="D451" s="10" t="s">
        <v>151</v>
      </c>
      <c r="E451" s="10"/>
      <c r="F451" s="10">
        <v>12</v>
      </c>
      <c r="G451" s="10"/>
      <c r="H451" s="10"/>
      <c r="I451" s="10"/>
      <c r="J451" s="10"/>
      <c r="K451" s="10"/>
      <c r="L451" s="10">
        <v>9</v>
      </c>
      <c r="M451" s="10"/>
      <c r="N451" s="10"/>
      <c r="O451" s="10"/>
      <c r="P451" s="10">
        <v>12</v>
      </c>
      <c r="Q451" s="10"/>
      <c r="R451" s="10">
        <v>15</v>
      </c>
      <c r="S451" s="10"/>
      <c r="T451" s="10">
        <v>13</v>
      </c>
      <c r="U451" s="10"/>
      <c r="V451" s="9" t="str">
        <f t="shared" si="21"/>
        <v>TDF42939</v>
      </c>
      <c r="W451" s="22" t="s">
        <v>38</v>
      </c>
      <c r="X451" s="21" t="s">
        <v>39</v>
      </c>
      <c r="Y451" s="10">
        <v>104</v>
      </c>
      <c r="Z451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451" s="10">
        <v>61</v>
      </c>
      <c r="AB45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51" s="10">
        <v>5</v>
      </c>
      <c r="AD451" s="24">
        <v>9</v>
      </c>
      <c r="AE451" s="18">
        <f t="shared" si="22"/>
        <v>61</v>
      </c>
      <c r="AF451" s="18">
        <f t="shared" si="23"/>
        <v>5</v>
      </c>
      <c r="AG451" s="19">
        <f>Tableau2[[#This Row],[Teams]]/Tableau2[[#This Row],[Fields]]</f>
        <v>12.2</v>
      </c>
      <c r="AH451" s="13"/>
      <c r="AI451" s="13"/>
    </row>
    <row r="452" spans="1:35" hidden="1">
      <c r="A452" s="20">
        <v>42939</v>
      </c>
      <c r="B452" s="10" t="s">
        <v>50</v>
      </c>
      <c r="C452" s="21">
        <v>7</v>
      </c>
      <c r="D452" s="10" t="s">
        <v>158</v>
      </c>
      <c r="E452" s="10"/>
      <c r="F452" s="10"/>
      <c r="G452" s="10">
        <v>6</v>
      </c>
      <c r="H452" s="10"/>
      <c r="I452" s="10"/>
      <c r="J452" s="10"/>
      <c r="K452" s="10">
        <v>7</v>
      </c>
      <c r="L452" s="10"/>
      <c r="M452" s="10"/>
      <c r="N452" s="10"/>
      <c r="O452" s="10">
        <v>10</v>
      </c>
      <c r="P452" s="10"/>
      <c r="Q452" s="10"/>
      <c r="R452" s="10"/>
      <c r="S452" s="10">
        <v>18</v>
      </c>
      <c r="T452" s="10"/>
      <c r="U452" s="10"/>
      <c r="V452" s="16" t="str">
        <f t="shared" si="21"/>
        <v>Wallonie42939</v>
      </c>
      <c r="W452" s="22" t="s">
        <v>38</v>
      </c>
      <c r="X452" s="22" t="s">
        <v>34</v>
      </c>
      <c r="Y452" s="18">
        <v>188</v>
      </c>
      <c r="Z45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52" s="18">
        <v>104</v>
      </c>
      <c r="AB4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52" s="18">
        <v>3</v>
      </c>
      <c r="AD452" s="23">
        <v>8</v>
      </c>
      <c r="AE452" s="18">
        <f t="shared" si="22"/>
        <v>41</v>
      </c>
      <c r="AF452" s="18">
        <f t="shared" si="23"/>
        <v>4</v>
      </c>
      <c r="AG452" s="19">
        <f>Tableau2[[#This Row],[Teams]]/Tableau2[[#This Row],[Fields]]</f>
        <v>10.25</v>
      </c>
      <c r="AH452" s="13"/>
      <c r="AI452" s="13"/>
    </row>
    <row r="453" spans="1:35" hidden="1">
      <c r="A453" s="16">
        <v>42939</v>
      </c>
      <c r="B453" s="10" t="s">
        <v>50</v>
      </c>
      <c r="C453" s="21">
        <v>7</v>
      </c>
      <c r="D453" s="10" t="s">
        <v>32</v>
      </c>
      <c r="E453" s="10"/>
      <c r="F453" s="10">
        <v>11</v>
      </c>
      <c r="G453" s="10"/>
      <c r="H453" s="10"/>
      <c r="I453" s="10"/>
      <c r="J453" s="10"/>
      <c r="K453" s="10"/>
      <c r="L453" s="10"/>
      <c r="M453" s="10">
        <v>9</v>
      </c>
      <c r="N453" s="10"/>
      <c r="O453" s="10"/>
      <c r="P453" s="10"/>
      <c r="Q453" s="10">
        <v>8</v>
      </c>
      <c r="R453" s="10"/>
      <c r="S453" s="10"/>
      <c r="T453" s="10">
        <v>6</v>
      </c>
      <c r="U453" s="10"/>
      <c r="V453" s="16" t="str">
        <f t="shared" si="21"/>
        <v>Fantasy42939</v>
      </c>
      <c r="W453" s="17" t="s">
        <v>33</v>
      </c>
      <c r="X453" s="17" t="s">
        <v>39</v>
      </c>
      <c r="Y453" s="18">
        <v>80</v>
      </c>
      <c r="Z45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53" s="18">
        <v>50</v>
      </c>
      <c r="AB45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53" s="18">
        <v>1</v>
      </c>
      <c r="AD453" s="18">
        <v>7</v>
      </c>
      <c r="AE453" s="18">
        <f t="shared" si="22"/>
        <v>34</v>
      </c>
      <c r="AF453" s="18">
        <f t="shared" si="23"/>
        <v>4</v>
      </c>
      <c r="AG453" s="19">
        <f>Tableau2[[#This Row],[Teams]]/Tableau2[[#This Row],[Fields]]</f>
        <v>8.5</v>
      </c>
      <c r="AH453" s="13"/>
      <c r="AI453" s="13"/>
    </row>
    <row r="454" spans="1:35" hidden="1">
      <c r="A454" s="20">
        <v>42940</v>
      </c>
      <c r="B454" s="10" t="s">
        <v>36</v>
      </c>
      <c r="C454" s="21">
        <v>7</v>
      </c>
      <c r="D454" s="10" t="s">
        <v>158</v>
      </c>
      <c r="E454" s="10"/>
      <c r="F454" s="10"/>
      <c r="G454" s="10">
        <v>6</v>
      </c>
      <c r="H454" s="10"/>
      <c r="I454" s="10"/>
      <c r="J454" s="10"/>
      <c r="K454" s="10">
        <v>7</v>
      </c>
      <c r="L454" s="10"/>
      <c r="M454" s="10"/>
      <c r="N454" s="10"/>
      <c r="O454" s="10">
        <v>10</v>
      </c>
      <c r="P454" s="10"/>
      <c r="Q454" s="10"/>
      <c r="R454" s="10"/>
      <c r="S454" s="10">
        <v>18</v>
      </c>
      <c r="T454" s="10"/>
      <c r="U454" s="10"/>
      <c r="V454" s="16" t="str">
        <f t="shared" si="21"/>
        <v>Wallonie42940</v>
      </c>
      <c r="W454" s="22" t="s">
        <v>38</v>
      </c>
      <c r="X454" s="22" t="s">
        <v>34</v>
      </c>
      <c r="Y454" s="18">
        <v>182</v>
      </c>
      <c r="Z45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54" s="18">
        <v>98</v>
      </c>
      <c r="AB4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54" s="18">
        <v>3</v>
      </c>
      <c r="AD454" s="23">
        <v>8</v>
      </c>
      <c r="AE454" s="18">
        <f t="shared" si="22"/>
        <v>41</v>
      </c>
      <c r="AF454" s="18">
        <f t="shared" si="23"/>
        <v>4</v>
      </c>
      <c r="AG454" s="19">
        <f>Tableau2[[#This Row],[Teams]]/Tableau2[[#This Row],[Fields]]</f>
        <v>10.25</v>
      </c>
      <c r="AH454" s="13"/>
      <c r="AI454" s="13"/>
    </row>
    <row r="455" spans="1:35" hidden="1">
      <c r="A455" s="16">
        <v>42940</v>
      </c>
      <c r="B455" s="10" t="s">
        <v>36</v>
      </c>
      <c r="C455" s="21">
        <v>7</v>
      </c>
      <c r="D455" s="10" t="s">
        <v>32</v>
      </c>
      <c r="E455" s="10"/>
      <c r="F455" s="10">
        <v>11</v>
      </c>
      <c r="G455" s="10"/>
      <c r="H455" s="10"/>
      <c r="I455" s="10"/>
      <c r="J455" s="10"/>
      <c r="K455" s="10"/>
      <c r="L455" s="10">
        <v>21</v>
      </c>
      <c r="M455" s="10"/>
      <c r="N455" s="10"/>
      <c r="O455" s="10"/>
      <c r="P455" s="10">
        <v>15</v>
      </c>
      <c r="Q455" s="10"/>
      <c r="R455" s="10"/>
      <c r="S455" s="10">
        <v>13</v>
      </c>
      <c r="T455" s="10"/>
      <c r="U455" s="10">
        <v>9</v>
      </c>
      <c r="V455" s="16" t="str">
        <f t="shared" si="21"/>
        <v>Fantasy42940</v>
      </c>
      <c r="W455" s="17" t="s">
        <v>33</v>
      </c>
      <c r="X455" s="17" t="s">
        <v>39</v>
      </c>
      <c r="Y455" s="18">
        <v>130</v>
      </c>
      <c r="Z45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55" s="18">
        <v>77</v>
      </c>
      <c r="AB45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55" s="18">
        <v>1</v>
      </c>
      <c r="AD455" s="18">
        <v>7</v>
      </c>
      <c r="AE455" s="18">
        <f t="shared" si="22"/>
        <v>69</v>
      </c>
      <c r="AF455" s="18">
        <f t="shared" si="23"/>
        <v>5</v>
      </c>
      <c r="AG455" s="19">
        <f>Tableau2[[#This Row],[Teams]]/Tableau2[[#This Row],[Fields]]</f>
        <v>13.8</v>
      </c>
      <c r="AH455" s="13"/>
      <c r="AI455" s="13"/>
    </row>
    <row r="456" spans="1:35" hidden="1">
      <c r="A456" s="20">
        <v>42941</v>
      </c>
      <c r="B456" s="10" t="s">
        <v>42</v>
      </c>
      <c r="C456" s="21">
        <v>7</v>
      </c>
      <c r="D456" s="10" t="s">
        <v>158</v>
      </c>
      <c r="E456" s="10"/>
      <c r="F456" s="10"/>
      <c r="G456" s="10">
        <v>6</v>
      </c>
      <c r="H456" s="10"/>
      <c r="I456" s="10"/>
      <c r="J456" s="10"/>
      <c r="K456" s="10">
        <v>7</v>
      </c>
      <c r="L456" s="10"/>
      <c r="M456" s="10"/>
      <c r="N456" s="10"/>
      <c r="O456" s="10">
        <v>10</v>
      </c>
      <c r="P456" s="10"/>
      <c r="Q456" s="10"/>
      <c r="R456" s="10"/>
      <c r="S456" s="10">
        <v>18</v>
      </c>
      <c r="T456" s="10"/>
      <c r="U456" s="10"/>
      <c r="V456" s="16" t="str">
        <f t="shared" si="21"/>
        <v>Wallonie42941</v>
      </c>
      <c r="W456" s="22" t="s">
        <v>38</v>
      </c>
      <c r="X456" s="22" t="s">
        <v>34</v>
      </c>
      <c r="Y456" s="18">
        <v>164</v>
      </c>
      <c r="Z45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56" s="18">
        <v>92</v>
      </c>
      <c r="AB4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56" s="18">
        <v>3</v>
      </c>
      <c r="AD456" s="23">
        <v>8</v>
      </c>
      <c r="AE456" s="18">
        <f t="shared" si="22"/>
        <v>41</v>
      </c>
      <c r="AF456" s="18">
        <f t="shared" si="23"/>
        <v>4</v>
      </c>
      <c r="AG456" s="19">
        <f>Tableau2[[#This Row],[Teams]]/Tableau2[[#This Row],[Fields]]</f>
        <v>10.25</v>
      </c>
      <c r="AH456" s="13"/>
      <c r="AI456" s="13"/>
    </row>
    <row r="457" spans="1:35" hidden="1">
      <c r="A457" s="16">
        <v>42941</v>
      </c>
      <c r="B457" s="10" t="s">
        <v>42</v>
      </c>
      <c r="C457" s="21">
        <v>7</v>
      </c>
      <c r="D457" s="10" t="s">
        <v>159</v>
      </c>
      <c r="E457" s="10"/>
      <c r="F457" s="10">
        <v>11</v>
      </c>
      <c r="G457" s="10"/>
      <c r="H457" s="10"/>
      <c r="I457" s="10"/>
      <c r="J457" s="10"/>
      <c r="K457" s="10"/>
      <c r="L457" s="10">
        <v>22</v>
      </c>
      <c r="M457" s="10"/>
      <c r="N457" s="10"/>
      <c r="O457" s="10"/>
      <c r="P457" s="10">
        <v>15</v>
      </c>
      <c r="Q457" s="10"/>
      <c r="R457" s="10"/>
      <c r="S457" s="10">
        <v>16</v>
      </c>
      <c r="T457" s="10"/>
      <c r="U457" s="10">
        <v>10</v>
      </c>
      <c r="V457" s="16" t="str">
        <f t="shared" si="21"/>
        <v>Ordizia42941</v>
      </c>
      <c r="W457" s="17" t="s">
        <v>33</v>
      </c>
      <c r="X457" s="17" t="s">
        <v>34</v>
      </c>
      <c r="Y457" s="18">
        <v>166</v>
      </c>
      <c r="Z45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57" s="18">
        <v>95</v>
      </c>
      <c r="AB45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57" s="18">
        <v>1</v>
      </c>
      <c r="AD457" s="18">
        <v>8</v>
      </c>
      <c r="AE457" s="18">
        <f t="shared" si="22"/>
        <v>74</v>
      </c>
      <c r="AF457" s="18">
        <f t="shared" si="23"/>
        <v>5</v>
      </c>
      <c r="AG457" s="19">
        <f>Tableau2[[#This Row],[Teams]]/Tableau2[[#This Row],[Fields]]</f>
        <v>14.8</v>
      </c>
      <c r="AH457" s="13"/>
      <c r="AI457" s="13"/>
    </row>
    <row r="458" spans="1:35" hidden="1">
      <c r="A458" s="20">
        <v>42942</v>
      </c>
      <c r="B458" s="10" t="s">
        <v>44</v>
      </c>
      <c r="C458" s="21">
        <v>7</v>
      </c>
      <c r="D458" s="10" t="s">
        <v>158</v>
      </c>
      <c r="E458" s="10"/>
      <c r="F458" s="10"/>
      <c r="G458" s="10">
        <v>6</v>
      </c>
      <c r="H458" s="10"/>
      <c r="I458" s="10"/>
      <c r="J458" s="10"/>
      <c r="K458" s="10">
        <v>7</v>
      </c>
      <c r="L458" s="10"/>
      <c r="M458" s="10"/>
      <c r="N458" s="10"/>
      <c r="O458" s="10">
        <v>10</v>
      </c>
      <c r="P458" s="10"/>
      <c r="Q458" s="10"/>
      <c r="R458" s="10"/>
      <c r="S458" s="10">
        <v>18</v>
      </c>
      <c r="T458" s="10"/>
      <c r="U458" s="10"/>
      <c r="V458" s="16" t="str">
        <f t="shared" si="21"/>
        <v>Wallonie42942</v>
      </c>
      <c r="W458" s="22" t="s">
        <v>38</v>
      </c>
      <c r="X458" s="22" t="s">
        <v>34</v>
      </c>
      <c r="Y458" s="18">
        <v>175</v>
      </c>
      <c r="Z45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58" s="18">
        <v>93</v>
      </c>
      <c r="AB4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58" s="18">
        <v>3</v>
      </c>
      <c r="AD458" s="23">
        <v>8</v>
      </c>
      <c r="AE458" s="18">
        <f t="shared" si="22"/>
        <v>41</v>
      </c>
      <c r="AF458" s="18">
        <f t="shared" si="23"/>
        <v>4</v>
      </c>
      <c r="AG458" s="19">
        <f>Tableau2[[#This Row],[Teams]]/Tableau2[[#This Row],[Fields]]</f>
        <v>10.25</v>
      </c>
      <c r="AH458" s="13"/>
      <c r="AI458" s="13"/>
    </row>
    <row r="459" spans="1:35" hidden="1">
      <c r="A459" s="16">
        <v>42942</v>
      </c>
      <c r="B459" s="10" t="s">
        <v>44</v>
      </c>
      <c r="C459" s="21">
        <v>7</v>
      </c>
      <c r="D459" s="10" t="s">
        <v>32</v>
      </c>
      <c r="E459" s="10"/>
      <c r="F459" s="10">
        <v>12</v>
      </c>
      <c r="G459" s="10"/>
      <c r="H459" s="10"/>
      <c r="I459" s="10"/>
      <c r="J459" s="10"/>
      <c r="K459" s="10"/>
      <c r="L459" s="10"/>
      <c r="M459" s="10">
        <v>12</v>
      </c>
      <c r="N459" s="10"/>
      <c r="O459" s="10"/>
      <c r="P459" s="10">
        <v>7</v>
      </c>
      <c r="Q459" s="10"/>
      <c r="R459" s="10"/>
      <c r="S459" s="10">
        <v>11</v>
      </c>
      <c r="T459" s="10"/>
      <c r="U459" s="10">
        <v>11</v>
      </c>
      <c r="V459" s="16" t="str">
        <f t="shared" si="21"/>
        <v>Fantasy42942</v>
      </c>
      <c r="W459" s="17" t="s">
        <v>33</v>
      </c>
      <c r="X459" s="17" t="s">
        <v>52</v>
      </c>
      <c r="Y459" s="18">
        <v>180</v>
      </c>
      <c r="Z45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59" s="18">
        <v>84</v>
      </c>
      <c r="AB45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59" s="18">
        <v>1</v>
      </c>
      <c r="AD459" s="18">
        <v>8</v>
      </c>
      <c r="AE459" s="18">
        <f t="shared" si="22"/>
        <v>53</v>
      </c>
      <c r="AF459" s="18">
        <f t="shared" si="23"/>
        <v>5</v>
      </c>
      <c r="AG459" s="19">
        <f>Tableau2[[#This Row],[Teams]]/Tableau2[[#This Row],[Fields]]</f>
        <v>10.6</v>
      </c>
      <c r="AH459" s="13"/>
      <c r="AI459" s="13"/>
    </row>
    <row r="460" spans="1:35" hidden="1">
      <c r="A460" s="16">
        <v>42943</v>
      </c>
      <c r="B460" s="10" t="s">
        <v>46</v>
      </c>
      <c r="C460" s="21">
        <v>7</v>
      </c>
      <c r="D460" s="10" t="s">
        <v>32</v>
      </c>
      <c r="E460" s="10"/>
      <c r="F460" s="10"/>
      <c r="G460" s="10">
        <v>6</v>
      </c>
      <c r="H460" s="10"/>
      <c r="I460" s="10"/>
      <c r="J460" s="10"/>
      <c r="K460" s="10"/>
      <c r="L460" s="10"/>
      <c r="M460" s="10">
        <v>9</v>
      </c>
      <c r="N460" s="10"/>
      <c r="O460" s="10"/>
      <c r="P460" s="10"/>
      <c r="Q460" s="10">
        <v>6</v>
      </c>
      <c r="R460" s="10"/>
      <c r="S460" s="10"/>
      <c r="T460" s="10"/>
      <c r="U460" s="10">
        <v>10</v>
      </c>
      <c r="V460" s="16" t="str">
        <f t="shared" si="21"/>
        <v>Fantasy42943</v>
      </c>
      <c r="W460" s="17" t="s">
        <v>33</v>
      </c>
      <c r="X460" s="17" t="s">
        <v>54</v>
      </c>
      <c r="Y460" s="18">
        <v>28</v>
      </c>
      <c r="Z46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60" s="18">
        <v>27</v>
      </c>
      <c r="AB4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60" s="18">
        <v>1</v>
      </c>
      <c r="AD460" s="18">
        <v>7</v>
      </c>
      <c r="AE460" s="18">
        <f t="shared" si="22"/>
        <v>31</v>
      </c>
      <c r="AF460" s="18">
        <f t="shared" si="23"/>
        <v>4</v>
      </c>
      <c r="AG460" s="19">
        <f>Tableau2[[#This Row],[Teams]]/Tableau2[[#This Row],[Fields]]</f>
        <v>7.75</v>
      </c>
      <c r="AH460" s="13"/>
      <c r="AI460" s="13"/>
    </row>
    <row r="461" spans="1:35" hidden="1">
      <c r="A461" s="16">
        <v>42943</v>
      </c>
      <c r="B461" s="10" t="s">
        <v>46</v>
      </c>
      <c r="C461" s="21">
        <v>7</v>
      </c>
      <c r="D461" s="10" t="s">
        <v>160</v>
      </c>
      <c r="E461" s="10"/>
      <c r="F461" s="10">
        <v>16</v>
      </c>
      <c r="G461" s="10"/>
      <c r="H461" s="10"/>
      <c r="I461" s="10"/>
      <c r="J461" s="10"/>
      <c r="K461" s="10">
        <v>10</v>
      </c>
      <c r="L461" s="10"/>
      <c r="M461" s="10"/>
      <c r="N461" s="10"/>
      <c r="O461" s="10">
        <v>14</v>
      </c>
      <c r="P461" s="10"/>
      <c r="Q461" s="10"/>
      <c r="R461" s="10"/>
      <c r="S461" s="10">
        <v>20</v>
      </c>
      <c r="T461" s="10"/>
      <c r="U461" s="10"/>
      <c r="V461" s="16" t="str">
        <f t="shared" si="21"/>
        <v>Rudi Altig42943</v>
      </c>
      <c r="W461" s="17" t="s">
        <v>33</v>
      </c>
      <c r="X461" s="17" t="s">
        <v>34</v>
      </c>
      <c r="Y461" s="18">
        <v>145</v>
      </c>
      <c r="Z46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61" s="18">
        <v>91</v>
      </c>
      <c r="AB46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61" s="18">
        <v>2</v>
      </c>
      <c r="AD461" s="18">
        <v>8</v>
      </c>
      <c r="AE461" s="18">
        <f t="shared" si="22"/>
        <v>60</v>
      </c>
      <c r="AF461" s="18">
        <f t="shared" si="23"/>
        <v>4</v>
      </c>
      <c r="AG461" s="19">
        <f>Tableau2[[#This Row],[Teams]]/Tableau2[[#This Row],[Fields]]</f>
        <v>15</v>
      </c>
      <c r="AH461" s="13"/>
      <c r="AI461" s="13"/>
    </row>
    <row r="462" spans="1:35" hidden="1">
      <c r="A462" s="16">
        <v>42944</v>
      </c>
      <c r="B462" s="10" t="s">
        <v>48</v>
      </c>
      <c r="C462" s="21">
        <v>7</v>
      </c>
      <c r="D462" s="10" t="s">
        <v>161</v>
      </c>
      <c r="E462" s="10"/>
      <c r="F462" s="10"/>
      <c r="G462" s="10">
        <v>9</v>
      </c>
      <c r="H462" s="10"/>
      <c r="I462" s="10"/>
      <c r="J462" s="10"/>
      <c r="K462" s="10"/>
      <c r="L462" s="10">
        <v>16</v>
      </c>
      <c r="M462" s="10"/>
      <c r="N462" s="10"/>
      <c r="O462" s="10">
        <v>13</v>
      </c>
      <c r="P462" s="10"/>
      <c r="Q462" s="10"/>
      <c r="R462" s="10">
        <v>13</v>
      </c>
      <c r="S462" s="10"/>
      <c r="T462" s="10">
        <v>12</v>
      </c>
      <c r="U462" s="10"/>
      <c r="V462" s="16" t="str">
        <f t="shared" si="21"/>
        <v>La Normande42944</v>
      </c>
      <c r="W462" s="17" t="s">
        <v>33</v>
      </c>
      <c r="X462" s="17" t="s">
        <v>34</v>
      </c>
      <c r="Y462" s="18">
        <v>157</v>
      </c>
      <c r="Z46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62" s="18">
        <v>88</v>
      </c>
      <c r="AB46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62" s="18">
        <v>2</v>
      </c>
      <c r="AD462" s="18">
        <v>8</v>
      </c>
      <c r="AE462" s="18">
        <f t="shared" si="22"/>
        <v>63</v>
      </c>
      <c r="AF462" s="18">
        <f t="shared" si="23"/>
        <v>5</v>
      </c>
      <c r="AG462" s="19">
        <f>Tableau2[[#This Row],[Teams]]/Tableau2[[#This Row],[Fields]]</f>
        <v>12.6</v>
      </c>
      <c r="AH462" s="13"/>
      <c r="AI462" s="13"/>
    </row>
    <row r="463" spans="1:35" hidden="1">
      <c r="A463" s="20">
        <v>42945</v>
      </c>
      <c r="B463" s="10" t="s">
        <v>49</v>
      </c>
      <c r="C463" s="21">
        <v>7</v>
      </c>
      <c r="D463" s="10" t="s">
        <v>162</v>
      </c>
      <c r="E463" s="10"/>
      <c r="F463" s="10"/>
      <c r="G463" s="10">
        <v>5</v>
      </c>
      <c r="H463" s="10"/>
      <c r="I463" s="10"/>
      <c r="J463" s="10"/>
      <c r="K463" s="10">
        <v>7</v>
      </c>
      <c r="L463" s="10"/>
      <c r="M463" s="10"/>
      <c r="N463" s="10"/>
      <c r="O463" s="10">
        <v>9</v>
      </c>
      <c r="P463" s="10"/>
      <c r="Q463" s="10"/>
      <c r="R463" s="10"/>
      <c r="S463" s="10">
        <v>12</v>
      </c>
      <c r="T463" s="10"/>
      <c r="U463" s="10"/>
      <c r="V463" s="16" t="str">
        <f t="shared" si="21"/>
        <v>Pologne42945</v>
      </c>
      <c r="W463" s="22" t="s">
        <v>38</v>
      </c>
      <c r="X463" s="22" t="s">
        <v>39</v>
      </c>
      <c r="Y463" s="18">
        <v>130</v>
      </c>
      <c r="Z46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63" s="18">
        <v>71</v>
      </c>
      <c r="AB4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63" s="18">
        <v>3</v>
      </c>
      <c r="AD463" s="23">
        <v>8</v>
      </c>
      <c r="AE463" s="18">
        <f t="shared" si="22"/>
        <v>33</v>
      </c>
      <c r="AF463" s="18">
        <f t="shared" si="23"/>
        <v>4</v>
      </c>
      <c r="AG463" s="19">
        <f>Tableau2[[#This Row],[Teams]]/Tableau2[[#This Row],[Fields]]</f>
        <v>8.25</v>
      </c>
      <c r="AH463" s="13"/>
      <c r="AI463" s="13"/>
    </row>
    <row r="464" spans="1:35" hidden="1">
      <c r="A464" s="16">
        <v>42945</v>
      </c>
      <c r="B464" s="10" t="s">
        <v>49</v>
      </c>
      <c r="C464" s="21">
        <v>7</v>
      </c>
      <c r="D464" s="10" t="s">
        <v>163</v>
      </c>
      <c r="E464" s="10"/>
      <c r="F464" s="10">
        <v>8</v>
      </c>
      <c r="G464" s="10"/>
      <c r="H464" s="10"/>
      <c r="I464" s="10"/>
      <c r="J464" s="10"/>
      <c r="K464" s="10"/>
      <c r="L464" s="10">
        <v>16</v>
      </c>
      <c r="M464" s="10"/>
      <c r="N464" s="10"/>
      <c r="O464" s="10"/>
      <c r="P464" s="10">
        <v>8</v>
      </c>
      <c r="Q464" s="10"/>
      <c r="R464" s="10">
        <v>8</v>
      </c>
      <c r="S464" s="10"/>
      <c r="T464" s="10">
        <v>8</v>
      </c>
      <c r="U464" s="10"/>
      <c r="V464" s="16" t="str">
        <f t="shared" si="21"/>
        <v>San Sebastian42945</v>
      </c>
      <c r="W464" s="17" t="s">
        <v>33</v>
      </c>
      <c r="X464" s="17" t="s">
        <v>34</v>
      </c>
      <c r="Y464" s="18">
        <v>231</v>
      </c>
      <c r="Z46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64" s="18">
        <v>133</v>
      </c>
      <c r="AB46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464" s="18">
        <v>5</v>
      </c>
      <c r="AD464" s="18">
        <v>9</v>
      </c>
      <c r="AE464" s="18">
        <f t="shared" si="22"/>
        <v>48</v>
      </c>
      <c r="AF464" s="18">
        <f t="shared" si="23"/>
        <v>5</v>
      </c>
      <c r="AG464" s="19">
        <f>Tableau2[[#This Row],[Teams]]/Tableau2[[#This Row],[Fields]]</f>
        <v>9.6</v>
      </c>
      <c r="AH464" s="13"/>
      <c r="AI464" s="13"/>
    </row>
    <row r="465" spans="1:35" hidden="1">
      <c r="A465" s="20">
        <v>42946</v>
      </c>
      <c r="B465" s="10" t="s">
        <v>50</v>
      </c>
      <c r="C465" s="21">
        <v>7</v>
      </c>
      <c r="D465" s="10" t="s">
        <v>162</v>
      </c>
      <c r="E465" s="10"/>
      <c r="F465" s="10"/>
      <c r="G465" s="10">
        <v>5</v>
      </c>
      <c r="H465" s="10"/>
      <c r="I465" s="10"/>
      <c r="J465" s="10"/>
      <c r="K465" s="10">
        <v>7</v>
      </c>
      <c r="L465" s="10"/>
      <c r="M465" s="10"/>
      <c r="N465" s="10"/>
      <c r="O465" s="10">
        <v>9</v>
      </c>
      <c r="P465" s="10"/>
      <c r="Q465" s="10"/>
      <c r="R465" s="10"/>
      <c r="S465" s="10">
        <v>12</v>
      </c>
      <c r="T465" s="10"/>
      <c r="U465" s="10"/>
      <c r="V465" s="16" t="str">
        <f t="shared" si="21"/>
        <v>Pologne42946</v>
      </c>
      <c r="W465" s="22" t="s">
        <v>38</v>
      </c>
      <c r="X465" s="22" t="s">
        <v>39</v>
      </c>
      <c r="Y465" s="18">
        <v>142</v>
      </c>
      <c r="Z46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65" s="18">
        <v>79</v>
      </c>
      <c r="AB46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65" s="18">
        <v>3</v>
      </c>
      <c r="AD465" s="23">
        <v>8</v>
      </c>
      <c r="AE465" s="18">
        <f t="shared" si="22"/>
        <v>33</v>
      </c>
      <c r="AF465" s="18">
        <f t="shared" si="23"/>
        <v>4</v>
      </c>
      <c r="AG465" s="19">
        <f>Tableau2[[#This Row],[Teams]]/Tableau2[[#This Row],[Fields]]</f>
        <v>8.25</v>
      </c>
      <c r="AH465" s="13"/>
      <c r="AI465" s="13"/>
    </row>
    <row r="466" spans="1:35" hidden="1">
      <c r="A466" s="16">
        <v>42946</v>
      </c>
      <c r="B466" s="10" t="s">
        <v>50</v>
      </c>
      <c r="C466" s="21">
        <v>7</v>
      </c>
      <c r="D466" s="10" t="s">
        <v>164</v>
      </c>
      <c r="E466" s="10"/>
      <c r="F466" s="10">
        <v>8</v>
      </c>
      <c r="G466" s="10"/>
      <c r="H466" s="10"/>
      <c r="I466" s="10"/>
      <c r="J466" s="10"/>
      <c r="K466" s="10"/>
      <c r="L466" s="10">
        <v>8</v>
      </c>
      <c r="M466" s="10"/>
      <c r="N466" s="10"/>
      <c r="O466" s="10"/>
      <c r="P466" s="10">
        <v>13</v>
      </c>
      <c r="Q466" s="10"/>
      <c r="R466" s="10">
        <v>12</v>
      </c>
      <c r="S466" s="10"/>
      <c r="T466" s="10">
        <v>12</v>
      </c>
      <c r="U466" s="10"/>
      <c r="V466" s="16" t="str">
        <f t="shared" si="21"/>
        <v>London Classic42946</v>
      </c>
      <c r="W466" s="17" t="s">
        <v>33</v>
      </c>
      <c r="X466" s="17" t="s">
        <v>39</v>
      </c>
      <c r="Y466" s="18">
        <v>183</v>
      </c>
      <c r="Z46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66" s="18">
        <v>105</v>
      </c>
      <c r="AB4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66" s="18">
        <v>3</v>
      </c>
      <c r="AD466" s="18">
        <v>8</v>
      </c>
      <c r="AE466" s="18">
        <f t="shared" si="22"/>
        <v>53</v>
      </c>
      <c r="AF466" s="18">
        <f t="shared" si="23"/>
        <v>5</v>
      </c>
      <c r="AG466" s="19">
        <f>Tableau2[[#This Row],[Teams]]/Tableau2[[#This Row],[Fields]]</f>
        <v>10.6</v>
      </c>
      <c r="AH466" s="13"/>
      <c r="AI466" s="13"/>
    </row>
    <row r="467" spans="1:35" hidden="1">
      <c r="A467" s="20">
        <v>42947</v>
      </c>
      <c r="B467" s="10" t="s">
        <v>36</v>
      </c>
      <c r="C467" s="21">
        <v>7</v>
      </c>
      <c r="D467" s="10" t="s">
        <v>165</v>
      </c>
      <c r="E467" s="10"/>
      <c r="F467" s="10"/>
      <c r="G467" s="10"/>
      <c r="H467" s="10"/>
      <c r="I467" s="10"/>
      <c r="J467" s="10"/>
      <c r="K467" s="10"/>
      <c r="L467" s="10">
        <v>5</v>
      </c>
      <c r="M467" s="10"/>
      <c r="N467" s="10"/>
      <c r="O467" s="10"/>
      <c r="P467" s="10"/>
      <c r="Q467" s="10">
        <v>10</v>
      </c>
      <c r="R467" s="10"/>
      <c r="S467" s="10"/>
      <c r="T467" s="10">
        <v>10</v>
      </c>
      <c r="U467" s="10"/>
      <c r="V467" s="16" t="str">
        <f t="shared" si="21"/>
        <v>Utah42947</v>
      </c>
      <c r="W467" s="22" t="s">
        <v>38</v>
      </c>
      <c r="X467" s="22" t="s">
        <v>34</v>
      </c>
      <c r="Y467" s="18">
        <v>212</v>
      </c>
      <c r="Z46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67" s="18">
        <v>112</v>
      </c>
      <c r="AB46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67" s="18">
        <v>3</v>
      </c>
      <c r="AD467" s="23">
        <v>8</v>
      </c>
      <c r="AE467" s="18">
        <f t="shared" si="22"/>
        <v>25</v>
      </c>
      <c r="AF467" s="18">
        <f t="shared" si="23"/>
        <v>3</v>
      </c>
      <c r="AG467" s="19">
        <f>Tableau2[[#This Row],[Teams]]/Tableau2[[#This Row],[Fields]]</f>
        <v>8.3333333333333339</v>
      </c>
      <c r="AH467" s="13"/>
      <c r="AI467" s="13"/>
    </row>
    <row r="468" spans="1:35" hidden="1">
      <c r="A468" s="20">
        <v>42947</v>
      </c>
      <c r="B468" s="10" t="s">
        <v>36</v>
      </c>
      <c r="C468" s="21">
        <v>7</v>
      </c>
      <c r="D468" s="10" t="s">
        <v>162</v>
      </c>
      <c r="E468" s="10"/>
      <c r="F468" s="10"/>
      <c r="G468" s="10">
        <v>5</v>
      </c>
      <c r="H468" s="10"/>
      <c r="I468" s="10"/>
      <c r="J468" s="10"/>
      <c r="K468" s="10">
        <v>7</v>
      </c>
      <c r="L468" s="10"/>
      <c r="M468" s="10"/>
      <c r="N468" s="10"/>
      <c r="O468" s="10">
        <v>9</v>
      </c>
      <c r="P468" s="10"/>
      <c r="Q468" s="10"/>
      <c r="R468" s="10"/>
      <c r="S468" s="10">
        <v>12</v>
      </c>
      <c r="T468" s="10"/>
      <c r="U468" s="10"/>
      <c r="V468" s="16" t="str">
        <f t="shared" si="21"/>
        <v>Pologne42947</v>
      </c>
      <c r="W468" s="22" t="s">
        <v>38</v>
      </c>
      <c r="X468" s="22" t="s">
        <v>34</v>
      </c>
      <c r="Y468" s="18">
        <v>161</v>
      </c>
      <c r="Z46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68" s="18">
        <v>91</v>
      </c>
      <c r="AB46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68" s="18">
        <v>3</v>
      </c>
      <c r="AD468" s="23">
        <v>8</v>
      </c>
      <c r="AE468" s="18">
        <f t="shared" si="22"/>
        <v>33</v>
      </c>
      <c r="AF468" s="18">
        <f t="shared" si="23"/>
        <v>4</v>
      </c>
      <c r="AG468" s="19">
        <f>Tableau2[[#This Row],[Teams]]/Tableau2[[#This Row],[Fields]]</f>
        <v>8.25</v>
      </c>
      <c r="AH468" s="13"/>
      <c r="AI468" s="13"/>
    </row>
    <row r="469" spans="1:35" hidden="1">
      <c r="A469" s="16">
        <v>42947</v>
      </c>
      <c r="B469" s="10" t="s">
        <v>36</v>
      </c>
      <c r="C469" s="21">
        <v>7</v>
      </c>
      <c r="D469" s="10" t="s">
        <v>166</v>
      </c>
      <c r="E469" s="10"/>
      <c r="F469" s="10">
        <v>10</v>
      </c>
      <c r="G469" s="10"/>
      <c r="H469" s="10"/>
      <c r="I469" s="10"/>
      <c r="J469" s="10"/>
      <c r="K469" s="10"/>
      <c r="L469" s="10">
        <v>12</v>
      </c>
      <c r="M469" s="10"/>
      <c r="N469" s="10"/>
      <c r="O469" s="10"/>
      <c r="P469" s="10">
        <v>6</v>
      </c>
      <c r="Q469" s="10"/>
      <c r="R469" s="10">
        <v>7</v>
      </c>
      <c r="S469" s="10"/>
      <c r="T469" s="10">
        <v>8</v>
      </c>
      <c r="U469" s="10"/>
      <c r="V469" s="16" t="str">
        <f t="shared" si="21"/>
        <v>Gexto42947</v>
      </c>
      <c r="W469" s="17" t="s">
        <v>33</v>
      </c>
      <c r="X469" s="17" t="s">
        <v>34</v>
      </c>
      <c r="Y469" s="18">
        <v>170</v>
      </c>
      <c r="Z46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69" s="18">
        <v>95</v>
      </c>
      <c r="AB4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69" s="18">
        <v>2</v>
      </c>
      <c r="AD469" s="18">
        <v>8</v>
      </c>
      <c r="AE469" s="18">
        <f t="shared" si="22"/>
        <v>43</v>
      </c>
      <c r="AF469" s="18">
        <f t="shared" si="23"/>
        <v>5</v>
      </c>
      <c r="AG469" s="19">
        <f>Tableau2[[#This Row],[Teams]]/Tableau2[[#This Row],[Fields]]</f>
        <v>8.6</v>
      </c>
      <c r="AH469" s="13"/>
      <c r="AI469" s="13"/>
    </row>
    <row r="470" spans="1:35" hidden="1">
      <c r="A470" s="16">
        <v>42948</v>
      </c>
      <c r="B470" s="10" t="s">
        <v>42</v>
      </c>
      <c r="C470" s="21">
        <v>8</v>
      </c>
      <c r="D470" s="10" t="s">
        <v>32</v>
      </c>
      <c r="E470" s="10"/>
      <c r="F470" s="10"/>
      <c r="G470" s="10">
        <v>7</v>
      </c>
      <c r="H470" s="10"/>
      <c r="I470" s="10"/>
      <c r="J470" s="10"/>
      <c r="K470" s="10"/>
      <c r="L470" s="10">
        <v>5</v>
      </c>
      <c r="M470" s="10"/>
      <c r="N470" s="10"/>
      <c r="O470" s="10"/>
      <c r="P470" s="10">
        <v>10</v>
      </c>
      <c r="Q470" s="10"/>
      <c r="R470" s="10"/>
      <c r="S470" s="10">
        <v>10</v>
      </c>
      <c r="T470" s="10"/>
      <c r="U470" s="10"/>
      <c r="V470" s="16" t="str">
        <f t="shared" si="21"/>
        <v>Fantasy42948</v>
      </c>
      <c r="W470" s="17" t="s">
        <v>33</v>
      </c>
      <c r="X470" s="17" t="s">
        <v>39</v>
      </c>
      <c r="Y470" s="18">
        <v>156</v>
      </c>
      <c r="Z47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70" s="18">
        <v>83</v>
      </c>
      <c r="AB47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70" s="18">
        <v>1</v>
      </c>
      <c r="AD470" s="18">
        <v>7</v>
      </c>
      <c r="AE470" s="18">
        <f t="shared" si="22"/>
        <v>32</v>
      </c>
      <c r="AF470" s="18">
        <f t="shared" si="23"/>
        <v>4</v>
      </c>
      <c r="AG470" s="19">
        <f>Tableau2[[#This Row],[Teams]]/Tableau2[[#This Row],[Fields]]</f>
        <v>8</v>
      </c>
      <c r="AH470" s="13"/>
      <c r="AI470" s="13"/>
    </row>
    <row r="471" spans="1:35" hidden="1">
      <c r="A471" s="20">
        <v>42948</v>
      </c>
      <c r="B471" s="10" t="s">
        <v>42</v>
      </c>
      <c r="C471" s="21">
        <v>8</v>
      </c>
      <c r="D471" s="10" t="s">
        <v>165</v>
      </c>
      <c r="E471" s="10"/>
      <c r="F471" s="10"/>
      <c r="G471" s="10"/>
      <c r="H471" s="10"/>
      <c r="I471" s="10"/>
      <c r="J471" s="10"/>
      <c r="K471" s="10"/>
      <c r="L471" s="10">
        <v>5</v>
      </c>
      <c r="M471" s="10"/>
      <c r="N471" s="10"/>
      <c r="O471" s="10"/>
      <c r="P471" s="10"/>
      <c r="Q471" s="10">
        <v>10</v>
      </c>
      <c r="R471" s="10"/>
      <c r="S471" s="10"/>
      <c r="T471" s="10">
        <v>10</v>
      </c>
      <c r="U471" s="10"/>
      <c r="V471" s="16" t="str">
        <f t="shared" si="21"/>
        <v>Utah42948</v>
      </c>
      <c r="W471" s="22" t="s">
        <v>38</v>
      </c>
      <c r="X471" s="22" t="s">
        <v>47</v>
      </c>
      <c r="Y471" s="18">
        <v>152</v>
      </c>
      <c r="Z47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71" s="18">
        <v>82</v>
      </c>
      <c r="AB47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71" s="18">
        <v>3</v>
      </c>
      <c r="AD471" s="23">
        <v>8</v>
      </c>
      <c r="AE471" s="18">
        <f t="shared" si="22"/>
        <v>25</v>
      </c>
      <c r="AF471" s="18">
        <f t="shared" si="23"/>
        <v>3</v>
      </c>
      <c r="AG471" s="19">
        <f>Tableau2[[#This Row],[Teams]]/Tableau2[[#This Row],[Fields]]</f>
        <v>8.3333333333333339</v>
      </c>
      <c r="AH471" s="13"/>
      <c r="AI471" s="13"/>
    </row>
    <row r="472" spans="1:35" hidden="1">
      <c r="A472" s="20">
        <v>42948</v>
      </c>
      <c r="B472" s="10" t="s">
        <v>42</v>
      </c>
      <c r="C472" s="21">
        <v>8</v>
      </c>
      <c r="D472" s="10" t="s">
        <v>162</v>
      </c>
      <c r="E472" s="10"/>
      <c r="F472" s="10"/>
      <c r="G472" s="10">
        <v>5</v>
      </c>
      <c r="H472" s="10"/>
      <c r="I472" s="10"/>
      <c r="J472" s="10"/>
      <c r="K472" s="10">
        <v>7</v>
      </c>
      <c r="L472" s="10"/>
      <c r="M472" s="10"/>
      <c r="N472" s="10"/>
      <c r="O472" s="10">
        <v>9</v>
      </c>
      <c r="P472" s="10"/>
      <c r="Q472" s="10"/>
      <c r="R472" s="10"/>
      <c r="S472" s="10">
        <v>12</v>
      </c>
      <c r="T472" s="10"/>
      <c r="U472" s="10"/>
      <c r="V472" s="16" t="str">
        <f t="shared" si="21"/>
        <v>Pologne42948</v>
      </c>
      <c r="W472" s="22" t="s">
        <v>38</v>
      </c>
      <c r="X472" s="22" t="s">
        <v>39</v>
      </c>
      <c r="Y472" s="18">
        <v>238</v>
      </c>
      <c r="Z47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72" s="18">
        <v>126</v>
      </c>
      <c r="AB4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472" s="18">
        <v>3</v>
      </c>
      <c r="AD472" s="23">
        <v>8</v>
      </c>
      <c r="AE472" s="18">
        <f t="shared" si="22"/>
        <v>33</v>
      </c>
      <c r="AF472" s="18">
        <f t="shared" si="23"/>
        <v>4</v>
      </c>
      <c r="AG472" s="19">
        <f>Tableau2[[#This Row],[Teams]]/Tableau2[[#This Row],[Fields]]</f>
        <v>8.25</v>
      </c>
      <c r="AH472" s="13"/>
      <c r="AI472" s="13"/>
    </row>
    <row r="473" spans="1:35" hidden="1">
      <c r="A473" s="16">
        <v>42948</v>
      </c>
      <c r="B473" s="18" t="s">
        <v>42</v>
      </c>
      <c r="C473" s="21">
        <v>8</v>
      </c>
      <c r="D473" s="10" t="s">
        <v>185</v>
      </c>
      <c r="E473" s="10"/>
      <c r="F473" s="10">
        <v>9</v>
      </c>
      <c r="G473" s="10"/>
      <c r="H473" s="10"/>
      <c r="I473" s="10"/>
      <c r="J473" s="10"/>
      <c r="K473" s="10"/>
      <c r="L473" s="10"/>
      <c r="M473" s="10"/>
      <c r="N473" s="10"/>
      <c r="O473" s="10"/>
      <c r="P473" s="10">
        <v>6</v>
      </c>
      <c r="Q473" s="10"/>
      <c r="R473" s="10">
        <v>12</v>
      </c>
      <c r="S473" s="10"/>
      <c r="T473" s="10"/>
      <c r="U473" s="10"/>
      <c r="V473" s="16" t="str">
        <f t="shared" si="21"/>
        <v>Burgos42948</v>
      </c>
      <c r="W473" s="17" t="s">
        <v>38</v>
      </c>
      <c r="X473" s="17" t="s">
        <v>34</v>
      </c>
      <c r="Y473" s="18">
        <v>151</v>
      </c>
      <c r="Z47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73" s="18">
        <v>80</v>
      </c>
      <c r="AB47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73" s="18">
        <v>3</v>
      </c>
      <c r="AD473" s="18">
        <v>8</v>
      </c>
      <c r="AE473" s="18">
        <f t="shared" si="22"/>
        <v>27</v>
      </c>
      <c r="AF473" s="18">
        <f t="shared" si="23"/>
        <v>3</v>
      </c>
      <c r="AG473" s="19">
        <f>Tableau2[[#This Row],[Teams]]/Tableau2[[#This Row],[Fields]]</f>
        <v>9</v>
      </c>
      <c r="AH473" s="13"/>
      <c r="AI473" s="13"/>
    </row>
    <row r="474" spans="1:35" hidden="1">
      <c r="A474" s="20">
        <v>42949</v>
      </c>
      <c r="B474" s="10" t="s">
        <v>44</v>
      </c>
      <c r="C474" s="21">
        <v>8</v>
      </c>
      <c r="D474" s="10" t="s">
        <v>165</v>
      </c>
      <c r="E474" s="10"/>
      <c r="F474" s="10"/>
      <c r="G474" s="10"/>
      <c r="H474" s="10"/>
      <c r="I474" s="10"/>
      <c r="J474" s="10"/>
      <c r="K474" s="10"/>
      <c r="L474" s="10">
        <v>5</v>
      </c>
      <c r="M474" s="10"/>
      <c r="N474" s="10"/>
      <c r="O474" s="10"/>
      <c r="P474" s="10"/>
      <c r="Q474" s="10">
        <v>10</v>
      </c>
      <c r="R474" s="10"/>
      <c r="S474" s="10"/>
      <c r="T474" s="10">
        <v>10</v>
      </c>
      <c r="U474" s="10"/>
      <c r="V474" s="16" t="str">
        <f t="shared" si="21"/>
        <v>Utah42949</v>
      </c>
      <c r="W474" s="22" t="s">
        <v>38</v>
      </c>
      <c r="X474" s="22" t="s">
        <v>45</v>
      </c>
      <c r="Y474" s="18">
        <v>9</v>
      </c>
      <c r="Z47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74" s="18">
        <v>8</v>
      </c>
      <c r="AB47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74" s="18">
        <v>3</v>
      </c>
      <c r="AD474" s="23">
        <v>8</v>
      </c>
      <c r="AE474" s="18">
        <f t="shared" si="22"/>
        <v>25</v>
      </c>
      <c r="AF474" s="18">
        <f t="shared" si="23"/>
        <v>3</v>
      </c>
      <c r="AG474" s="19">
        <f>Tableau2[[#This Row],[Teams]]/Tableau2[[#This Row],[Fields]]</f>
        <v>8.3333333333333339</v>
      </c>
      <c r="AH474" s="13"/>
      <c r="AI474" s="13"/>
    </row>
    <row r="475" spans="1:35" hidden="1">
      <c r="A475" s="20">
        <v>42949</v>
      </c>
      <c r="B475" s="10" t="s">
        <v>44</v>
      </c>
      <c r="C475" s="21">
        <v>8</v>
      </c>
      <c r="D475" s="10" t="s">
        <v>162</v>
      </c>
      <c r="E475" s="10"/>
      <c r="F475" s="10"/>
      <c r="G475" s="10">
        <v>5</v>
      </c>
      <c r="H475" s="10"/>
      <c r="I475" s="10"/>
      <c r="J475" s="10"/>
      <c r="K475" s="10">
        <v>7</v>
      </c>
      <c r="L475" s="10"/>
      <c r="M475" s="10"/>
      <c r="N475" s="10"/>
      <c r="O475" s="10">
        <v>9</v>
      </c>
      <c r="P475" s="10"/>
      <c r="Q475" s="10"/>
      <c r="R475" s="10"/>
      <c r="S475" s="10">
        <v>12</v>
      </c>
      <c r="T475" s="10"/>
      <c r="U475" s="10"/>
      <c r="V475" s="16" t="str">
        <f t="shared" si="21"/>
        <v>Pologne42949</v>
      </c>
      <c r="W475" s="22" t="s">
        <v>38</v>
      </c>
      <c r="X475" s="22" t="s">
        <v>34</v>
      </c>
      <c r="Y475" s="18">
        <v>139</v>
      </c>
      <c r="Z47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75" s="18">
        <v>76</v>
      </c>
      <c r="AB4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75" s="18">
        <v>3</v>
      </c>
      <c r="AD475" s="23">
        <v>8</v>
      </c>
      <c r="AE475" s="18">
        <f t="shared" si="22"/>
        <v>33</v>
      </c>
      <c r="AF475" s="18">
        <f t="shared" si="23"/>
        <v>4</v>
      </c>
      <c r="AG475" s="19">
        <f>Tableau2[[#This Row],[Teams]]/Tableau2[[#This Row],[Fields]]</f>
        <v>8.25</v>
      </c>
      <c r="AH475" s="13"/>
      <c r="AI475" s="13"/>
    </row>
    <row r="476" spans="1:35" hidden="1">
      <c r="A476" s="16">
        <v>42949</v>
      </c>
      <c r="B476" s="10" t="s">
        <v>44</v>
      </c>
      <c r="C476" s="21">
        <v>8</v>
      </c>
      <c r="D476" s="10" t="s">
        <v>32</v>
      </c>
      <c r="E476" s="10"/>
      <c r="F476" s="10"/>
      <c r="G476" s="10">
        <v>9</v>
      </c>
      <c r="H476" s="10"/>
      <c r="I476" s="10"/>
      <c r="J476" s="10"/>
      <c r="K476" s="10"/>
      <c r="L476" s="10"/>
      <c r="M476" s="10">
        <v>13</v>
      </c>
      <c r="N476" s="10"/>
      <c r="O476" s="10"/>
      <c r="P476" s="10"/>
      <c r="Q476" s="10">
        <v>13</v>
      </c>
      <c r="R476" s="10"/>
      <c r="S476" s="10">
        <v>10</v>
      </c>
      <c r="T476" s="10"/>
      <c r="U476" s="10"/>
      <c r="V476" s="16" t="str">
        <f t="shared" si="21"/>
        <v>Fantasy42949</v>
      </c>
      <c r="W476" s="17" t="s">
        <v>33</v>
      </c>
      <c r="X476" s="17" t="s">
        <v>39</v>
      </c>
      <c r="Y476" s="18">
        <v>80</v>
      </c>
      <c r="Z47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76" s="18">
        <v>45</v>
      </c>
      <c r="AB47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76" s="18">
        <v>1</v>
      </c>
      <c r="AD476" s="18">
        <v>7</v>
      </c>
      <c r="AE476" s="18">
        <f t="shared" si="22"/>
        <v>45</v>
      </c>
      <c r="AF476" s="18">
        <f t="shared" si="23"/>
        <v>4</v>
      </c>
      <c r="AG476" s="19">
        <f>Tableau2[[#This Row],[Teams]]/Tableau2[[#This Row],[Fields]]</f>
        <v>11.25</v>
      </c>
      <c r="AH476" s="13"/>
      <c r="AI476" s="13"/>
    </row>
    <row r="477" spans="1:35" hidden="1">
      <c r="A477" s="16">
        <v>42949</v>
      </c>
      <c r="B477" s="10" t="s">
        <v>44</v>
      </c>
      <c r="C477" s="21">
        <v>8</v>
      </c>
      <c r="D477" s="10" t="s">
        <v>185</v>
      </c>
      <c r="E477" s="10"/>
      <c r="F477" s="10">
        <v>9</v>
      </c>
      <c r="G477" s="10"/>
      <c r="H477" s="10"/>
      <c r="I477" s="10"/>
      <c r="J477" s="10"/>
      <c r="K477" s="10"/>
      <c r="L477" s="10"/>
      <c r="M477" s="10"/>
      <c r="N477" s="10"/>
      <c r="O477" s="10"/>
      <c r="P477" s="10">
        <v>6</v>
      </c>
      <c r="Q477" s="10"/>
      <c r="R477" s="10">
        <v>12</v>
      </c>
      <c r="S477" s="10"/>
      <c r="T477" s="10"/>
      <c r="U477" s="10"/>
      <c r="V477" s="16" t="str">
        <f t="shared" si="21"/>
        <v>Burgos42949</v>
      </c>
      <c r="W477" s="17" t="s">
        <v>38</v>
      </c>
      <c r="X477" s="17" t="s">
        <v>34</v>
      </c>
      <c r="Y477" s="18">
        <v>153</v>
      </c>
      <c r="Z47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77" s="18">
        <v>80</v>
      </c>
      <c r="AB47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77" s="18">
        <v>3</v>
      </c>
      <c r="AD477" s="18">
        <v>8</v>
      </c>
      <c r="AE477" s="18">
        <f t="shared" si="22"/>
        <v>27</v>
      </c>
      <c r="AF477" s="18">
        <f t="shared" si="23"/>
        <v>3</v>
      </c>
      <c r="AG477" s="19">
        <f>Tableau2[[#This Row],[Teams]]/Tableau2[[#This Row],[Fields]]</f>
        <v>9</v>
      </c>
      <c r="AH477" s="13"/>
      <c r="AI477" s="13"/>
    </row>
    <row r="478" spans="1:35" hidden="1">
      <c r="A478" s="20">
        <v>42950</v>
      </c>
      <c r="B478" s="10" t="s">
        <v>46</v>
      </c>
      <c r="C478" s="21">
        <v>8</v>
      </c>
      <c r="D478" s="10" t="s">
        <v>165</v>
      </c>
      <c r="E478" s="10"/>
      <c r="F478" s="10"/>
      <c r="G478" s="10"/>
      <c r="H478" s="10"/>
      <c r="I478" s="10"/>
      <c r="J478" s="10"/>
      <c r="K478" s="10"/>
      <c r="L478" s="10">
        <v>5</v>
      </c>
      <c r="M478" s="10"/>
      <c r="N478" s="10"/>
      <c r="O478" s="10"/>
      <c r="P478" s="10"/>
      <c r="Q478" s="10">
        <v>10</v>
      </c>
      <c r="R478" s="10"/>
      <c r="S478" s="10"/>
      <c r="T478" s="10">
        <v>10</v>
      </c>
      <c r="U478" s="10"/>
      <c r="V478" s="16" t="str">
        <f t="shared" si="21"/>
        <v>Utah42950</v>
      </c>
      <c r="W478" s="22" t="s">
        <v>38</v>
      </c>
      <c r="X478" s="22" t="s">
        <v>39</v>
      </c>
      <c r="Y478" s="18">
        <v>200</v>
      </c>
      <c r="Z47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78" s="18">
        <v>105</v>
      </c>
      <c r="AB4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78" s="18">
        <v>3</v>
      </c>
      <c r="AD478" s="23">
        <v>8</v>
      </c>
      <c r="AE478" s="18">
        <f t="shared" si="22"/>
        <v>25</v>
      </c>
      <c r="AF478" s="18">
        <f t="shared" si="23"/>
        <v>3</v>
      </c>
      <c r="AG478" s="19">
        <f>Tableau2[[#This Row],[Teams]]/Tableau2[[#This Row],[Fields]]</f>
        <v>8.3333333333333339</v>
      </c>
      <c r="AH478" s="13"/>
      <c r="AI478" s="13"/>
    </row>
    <row r="479" spans="1:35" hidden="1">
      <c r="A479" s="20">
        <v>42950</v>
      </c>
      <c r="B479" s="10" t="s">
        <v>46</v>
      </c>
      <c r="C479" s="21">
        <v>8</v>
      </c>
      <c r="D479" s="10" t="s">
        <v>162</v>
      </c>
      <c r="E479" s="10"/>
      <c r="F479" s="10"/>
      <c r="G479" s="10">
        <v>5</v>
      </c>
      <c r="H479" s="10"/>
      <c r="I479" s="10"/>
      <c r="J479" s="10"/>
      <c r="K479" s="10">
        <v>7</v>
      </c>
      <c r="L479" s="10"/>
      <c r="M479" s="10"/>
      <c r="N479" s="10"/>
      <c r="O479" s="10">
        <v>9</v>
      </c>
      <c r="P479" s="10"/>
      <c r="Q479" s="10"/>
      <c r="R479" s="10"/>
      <c r="S479" s="10">
        <v>12</v>
      </c>
      <c r="T479" s="10"/>
      <c r="U479" s="10"/>
      <c r="V479" s="16" t="str">
        <f t="shared" si="21"/>
        <v>Pologne42950</v>
      </c>
      <c r="W479" s="22" t="s">
        <v>38</v>
      </c>
      <c r="X479" s="22" t="s">
        <v>47</v>
      </c>
      <c r="Y479" s="18">
        <v>188</v>
      </c>
      <c r="Z47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79" s="18">
        <v>105</v>
      </c>
      <c r="AB47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79" s="18">
        <v>3</v>
      </c>
      <c r="AD479" s="23">
        <v>8</v>
      </c>
      <c r="AE479" s="18">
        <f t="shared" si="22"/>
        <v>33</v>
      </c>
      <c r="AF479" s="18">
        <f t="shared" si="23"/>
        <v>4</v>
      </c>
      <c r="AG479" s="19">
        <f>Tableau2[[#This Row],[Teams]]/Tableau2[[#This Row],[Fields]]</f>
        <v>8.25</v>
      </c>
      <c r="AH479" s="13"/>
      <c r="AI479" s="13"/>
    </row>
    <row r="480" spans="1:35" hidden="1">
      <c r="A480" s="16">
        <v>42950</v>
      </c>
      <c r="B480" s="18" t="s">
        <v>46</v>
      </c>
      <c r="C480" s="21">
        <v>8</v>
      </c>
      <c r="D480" s="10" t="s">
        <v>32</v>
      </c>
      <c r="E480" s="10"/>
      <c r="F480" s="10">
        <v>8</v>
      </c>
      <c r="G480" s="10"/>
      <c r="H480" s="10"/>
      <c r="I480" s="10"/>
      <c r="J480" s="10"/>
      <c r="K480" s="10"/>
      <c r="L480" s="10">
        <v>20</v>
      </c>
      <c r="M480" s="10"/>
      <c r="N480" s="10"/>
      <c r="O480" s="10"/>
      <c r="P480" s="10">
        <v>7</v>
      </c>
      <c r="Q480" s="10"/>
      <c r="R480" s="10"/>
      <c r="S480" s="10">
        <v>12</v>
      </c>
      <c r="T480" s="10"/>
      <c r="U480" s="10"/>
      <c r="V480" s="16" t="str">
        <f t="shared" si="21"/>
        <v>Fantasy42950</v>
      </c>
      <c r="W480" s="17" t="s">
        <v>33</v>
      </c>
      <c r="X480" s="17" t="s">
        <v>39</v>
      </c>
      <c r="Y480" s="18">
        <v>90</v>
      </c>
      <c r="Z48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80" s="18">
        <v>50</v>
      </c>
      <c r="AB48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80" s="18">
        <v>1</v>
      </c>
      <c r="AD480" s="18">
        <v>7</v>
      </c>
      <c r="AE480" s="18">
        <f t="shared" si="22"/>
        <v>47</v>
      </c>
      <c r="AF480" s="18">
        <f t="shared" si="23"/>
        <v>4</v>
      </c>
      <c r="AG480" s="19">
        <f>Tableau2[[#This Row],[Teams]]/Tableau2[[#This Row],[Fields]]</f>
        <v>11.75</v>
      </c>
      <c r="AH480" s="13"/>
      <c r="AI480" s="13"/>
    </row>
    <row r="481" spans="1:35" hidden="1">
      <c r="A481" s="16">
        <v>42950</v>
      </c>
      <c r="B481" s="10" t="s">
        <v>46</v>
      </c>
      <c r="C481" s="21">
        <v>8</v>
      </c>
      <c r="D481" s="10" t="s">
        <v>185</v>
      </c>
      <c r="E481" s="10"/>
      <c r="F481" s="10">
        <v>9</v>
      </c>
      <c r="G481" s="10"/>
      <c r="H481" s="10"/>
      <c r="I481" s="10"/>
      <c r="J481" s="10"/>
      <c r="K481" s="10"/>
      <c r="L481" s="10"/>
      <c r="M481" s="10"/>
      <c r="N481" s="10"/>
      <c r="O481" s="10"/>
      <c r="P481" s="10">
        <v>6</v>
      </c>
      <c r="Q481" s="10"/>
      <c r="R481" s="10">
        <v>12</v>
      </c>
      <c r="S481" s="10"/>
      <c r="T481" s="10"/>
      <c r="U481" s="10"/>
      <c r="V481" s="16" t="str">
        <f t="shared" si="21"/>
        <v>Burgos42950</v>
      </c>
      <c r="W481" s="17" t="s">
        <v>38</v>
      </c>
      <c r="X481" s="17" t="s">
        <v>34</v>
      </c>
      <c r="Y481" s="18">
        <v>173</v>
      </c>
      <c r="Z48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81" s="18">
        <v>94</v>
      </c>
      <c r="AB4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81" s="18">
        <v>3</v>
      </c>
      <c r="AD481" s="18">
        <v>8</v>
      </c>
      <c r="AE481" s="18">
        <f t="shared" si="22"/>
        <v>27</v>
      </c>
      <c r="AF481" s="18">
        <f t="shared" si="23"/>
        <v>3</v>
      </c>
      <c r="AG481" s="19">
        <f>Tableau2[[#This Row],[Teams]]/Tableau2[[#This Row],[Fields]]</f>
        <v>9</v>
      </c>
      <c r="AH481" s="13"/>
      <c r="AI481" s="13"/>
    </row>
    <row r="482" spans="1:35" hidden="1">
      <c r="A482" s="20">
        <v>42951</v>
      </c>
      <c r="B482" s="10" t="s">
        <v>48</v>
      </c>
      <c r="C482" s="21">
        <v>8</v>
      </c>
      <c r="D482" s="10" t="s">
        <v>165</v>
      </c>
      <c r="E482" s="10"/>
      <c r="F482" s="10"/>
      <c r="G482" s="10"/>
      <c r="H482" s="10"/>
      <c r="I482" s="10"/>
      <c r="J482" s="10"/>
      <c r="K482" s="10"/>
      <c r="L482" s="10">
        <v>5</v>
      </c>
      <c r="M482" s="10"/>
      <c r="N482" s="10"/>
      <c r="O482" s="10"/>
      <c r="P482" s="10"/>
      <c r="Q482" s="10">
        <v>10</v>
      </c>
      <c r="R482" s="10"/>
      <c r="S482" s="10"/>
      <c r="T482" s="10">
        <v>10</v>
      </c>
      <c r="U482" s="10"/>
      <c r="V482" s="16" t="str">
        <f t="shared" si="21"/>
        <v>Utah42951</v>
      </c>
      <c r="W482" s="22" t="s">
        <v>38</v>
      </c>
      <c r="X482" s="22" t="s">
        <v>34</v>
      </c>
      <c r="Y482" s="18">
        <v>185</v>
      </c>
      <c r="Z48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82" s="18">
        <v>106</v>
      </c>
      <c r="AB48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82" s="18">
        <v>3</v>
      </c>
      <c r="AD482" s="23">
        <v>8</v>
      </c>
      <c r="AE482" s="18">
        <f t="shared" si="22"/>
        <v>25</v>
      </c>
      <c r="AF482" s="18">
        <f t="shared" si="23"/>
        <v>3</v>
      </c>
      <c r="AG482" s="19">
        <f>Tableau2[[#This Row],[Teams]]/Tableau2[[#This Row],[Fields]]</f>
        <v>8.3333333333333339</v>
      </c>
      <c r="AH482" s="13"/>
      <c r="AI482" s="13"/>
    </row>
    <row r="483" spans="1:35" hidden="1">
      <c r="A483" s="20">
        <v>42951</v>
      </c>
      <c r="B483" s="10" t="s">
        <v>48</v>
      </c>
      <c r="C483" s="21">
        <v>8</v>
      </c>
      <c r="D483" s="10" t="s">
        <v>162</v>
      </c>
      <c r="E483" s="10"/>
      <c r="F483" s="10"/>
      <c r="G483" s="10">
        <v>5</v>
      </c>
      <c r="H483" s="10"/>
      <c r="I483" s="10"/>
      <c r="J483" s="10"/>
      <c r="K483" s="10">
        <v>7</v>
      </c>
      <c r="L483" s="10"/>
      <c r="M483" s="10"/>
      <c r="N483" s="10"/>
      <c r="O483" s="10">
        <v>9</v>
      </c>
      <c r="P483" s="10"/>
      <c r="Q483" s="10"/>
      <c r="R483" s="10"/>
      <c r="S483" s="10">
        <v>12</v>
      </c>
      <c r="T483" s="10"/>
      <c r="U483" s="10"/>
      <c r="V483" s="16" t="str">
        <f t="shared" si="21"/>
        <v>Pologne42951</v>
      </c>
      <c r="W483" s="22" t="s">
        <v>38</v>
      </c>
      <c r="X483" s="22" t="s">
        <v>47</v>
      </c>
      <c r="Y483" s="18">
        <v>136</v>
      </c>
      <c r="Z48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83" s="18">
        <v>80</v>
      </c>
      <c r="AB48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83" s="18">
        <v>3</v>
      </c>
      <c r="AD483" s="23">
        <v>8</v>
      </c>
      <c r="AE483" s="18">
        <f t="shared" si="22"/>
        <v>33</v>
      </c>
      <c r="AF483" s="18">
        <f t="shared" si="23"/>
        <v>4</v>
      </c>
      <c r="AG483" s="19">
        <f>Tableau2[[#This Row],[Teams]]/Tableau2[[#This Row],[Fields]]</f>
        <v>8.25</v>
      </c>
      <c r="AH483" s="13"/>
      <c r="AI483" s="13"/>
    </row>
    <row r="484" spans="1:35" hidden="1">
      <c r="A484" s="16">
        <v>42951</v>
      </c>
      <c r="B484" s="10" t="s">
        <v>48</v>
      </c>
      <c r="C484" s="21">
        <v>8</v>
      </c>
      <c r="D484" s="10" t="s">
        <v>32</v>
      </c>
      <c r="E484" s="10"/>
      <c r="F484" s="10"/>
      <c r="G484" s="10">
        <v>10</v>
      </c>
      <c r="H484" s="10"/>
      <c r="I484" s="10"/>
      <c r="J484" s="10"/>
      <c r="K484" s="10"/>
      <c r="L484" s="10"/>
      <c r="M484" s="10">
        <v>12</v>
      </c>
      <c r="N484" s="10"/>
      <c r="O484" s="10"/>
      <c r="P484" s="10"/>
      <c r="Q484" s="10">
        <v>8</v>
      </c>
      <c r="R484" s="10"/>
      <c r="S484" s="10"/>
      <c r="T484" s="10">
        <v>10</v>
      </c>
      <c r="U484" s="10"/>
      <c r="V484" s="16" t="str">
        <f t="shared" si="21"/>
        <v>Fantasy42951</v>
      </c>
      <c r="W484" s="17" t="s">
        <v>33</v>
      </c>
      <c r="X484" s="17" t="s">
        <v>39</v>
      </c>
      <c r="Y484" s="18">
        <v>153</v>
      </c>
      <c r="Z48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84" s="18">
        <v>81</v>
      </c>
      <c r="AB4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84" s="18">
        <v>1</v>
      </c>
      <c r="AD484" s="18">
        <v>8</v>
      </c>
      <c r="AE484" s="18">
        <f t="shared" si="22"/>
        <v>40</v>
      </c>
      <c r="AF484" s="18">
        <f t="shared" si="23"/>
        <v>4</v>
      </c>
      <c r="AG484" s="19">
        <f>Tableau2[[#This Row],[Teams]]/Tableau2[[#This Row],[Fields]]</f>
        <v>10</v>
      </c>
      <c r="AH484" s="13"/>
      <c r="AI484" s="13"/>
    </row>
    <row r="485" spans="1:35" hidden="1">
      <c r="A485" s="16">
        <v>42951</v>
      </c>
      <c r="B485" s="10" t="s">
        <v>48</v>
      </c>
      <c r="C485" s="21">
        <v>8</v>
      </c>
      <c r="D485" s="10" t="s">
        <v>185</v>
      </c>
      <c r="E485" s="10"/>
      <c r="F485" s="10">
        <v>9</v>
      </c>
      <c r="G485" s="10"/>
      <c r="H485" s="10"/>
      <c r="I485" s="10"/>
      <c r="J485" s="10"/>
      <c r="K485" s="10"/>
      <c r="L485" s="10"/>
      <c r="M485" s="10"/>
      <c r="N485" s="10"/>
      <c r="O485" s="10"/>
      <c r="P485" s="10">
        <v>6</v>
      </c>
      <c r="Q485" s="10"/>
      <c r="R485" s="10">
        <v>12</v>
      </c>
      <c r="S485" s="10"/>
      <c r="T485" s="10"/>
      <c r="U485" s="10"/>
      <c r="V485" s="16" t="str">
        <f t="shared" si="21"/>
        <v>Burgos42951</v>
      </c>
      <c r="W485" s="17" t="s">
        <v>38</v>
      </c>
      <c r="X485" s="17" t="s">
        <v>34</v>
      </c>
      <c r="Y485" s="18">
        <v>147</v>
      </c>
      <c r="Z48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85" s="18">
        <v>83</v>
      </c>
      <c r="AB48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85" s="18">
        <v>3</v>
      </c>
      <c r="AD485" s="18">
        <v>8</v>
      </c>
      <c r="AE485" s="18">
        <f t="shared" si="22"/>
        <v>27</v>
      </c>
      <c r="AF485" s="18">
        <f t="shared" si="23"/>
        <v>3</v>
      </c>
      <c r="AG485" s="19">
        <f>Tableau2[[#This Row],[Teams]]/Tableau2[[#This Row],[Fields]]</f>
        <v>9</v>
      </c>
      <c r="AH485" s="13"/>
      <c r="AI485" s="13"/>
    </row>
    <row r="486" spans="1:35" hidden="1">
      <c r="A486" s="20">
        <v>42952</v>
      </c>
      <c r="B486" s="10" t="s">
        <v>49</v>
      </c>
      <c r="C486" s="21">
        <v>8</v>
      </c>
      <c r="D486" s="10" t="s">
        <v>165</v>
      </c>
      <c r="E486" s="10"/>
      <c r="F486" s="10"/>
      <c r="G486" s="10"/>
      <c r="H486" s="10"/>
      <c r="I486" s="10"/>
      <c r="J486" s="10"/>
      <c r="K486" s="10"/>
      <c r="L486" s="10">
        <v>5</v>
      </c>
      <c r="M486" s="10"/>
      <c r="N486" s="10"/>
      <c r="O486" s="10"/>
      <c r="P486" s="10"/>
      <c r="Q486" s="10">
        <v>10</v>
      </c>
      <c r="R486" s="10"/>
      <c r="S486" s="10"/>
      <c r="T486" s="10">
        <v>10</v>
      </c>
      <c r="U486" s="10"/>
      <c r="V486" s="16" t="str">
        <f t="shared" si="21"/>
        <v>Utah42952</v>
      </c>
      <c r="W486" s="22" t="s">
        <v>38</v>
      </c>
      <c r="X486" s="22" t="s">
        <v>47</v>
      </c>
      <c r="Y486" s="18">
        <v>99</v>
      </c>
      <c r="Z48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86" s="18">
        <v>59</v>
      </c>
      <c r="AB48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86" s="18">
        <v>3</v>
      </c>
      <c r="AD486" s="23">
        <v>8</v>
      </c>
      <c r="AE486" s="18">
        <f t="shared" si="22"/>
        <v>25</v>
      </c>
      <c r="AF486" s="18">
        <f t="shared" si="23"/>
        <v>3</v>
      </c>
      <c r="AG486" s="19">
        <f>Tableau2[[#This Row],[Teams]]/Tableau2[[#This Row],[Fields]]</f>
        <v>8.3333333333333339</v>
      </c>
      <c r="AH486" s="13"/>
      <c r="AI486" s="13"/>
    </row>
    <row r="487" spans="1:35" hidden="1">
      <c r="A487" s="16">
        <v>42952</v>
      </c>
      <c r="B487" s="18" t="s">
        <v>49</v>
      </c>
      <c r="C487" s="21">
        <v>8</v>
      </c>
      <c r="D487" s="10" t="s">
        <v>184</v>
      </c>
      <c r="E487" s="10"/>
      <c r="F487" s="10"/>
      <c r="G487" s="10">
        <v>10</v>
      </c>
      <c r="H487" s="10"/>
      <c r="I487" s="10"/>
      <c r="J487" s="10"/>
      <c r="K487" s="10"/>
      <c r="L487" s="10"/>
      <c r="M487" s="10">
        <v>9</v>
      </c>
      <c r="N487" s="10"/>
      <c r="O487" s="10"/>
      <c r="P487" s="10"/>
      <c r="Q487" s="10">
        <v>9</v>
      </c>
      <c r="R487" s="10"/>
      <c r="S487" s="10"/>
      <c r="T487" s="10">
        <v>14</v>
      </c>
      <c r="U487" s="10"/>
      <c r="V487" s="16" t="str">
        <f t="shared" si="21"/>
        <v>Hageland42952</v>
      </c>
      <c r="W487" s="17" t="s">
        <v>33</v>
      </c>
      <c r="X487" s="17" t="s">
        <v>52</v>
      </c>
      <c r="Y487" s="18">
        <v>194</v>
      </c>
      <c r="Z48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87" s="18">
        <v>110</v>
      </c>
      <c r="AB48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87" s="18">
        <v>2</v>
      </c>
      <c r="AD487" s="18">
        <v>8</v>
      </c>
      <c r="AE487" s="18">
        <f t="shared" si="22"/>
        <v>42</v>
      </c>
      <c r="AF487" s="18">
        <f t="shared" si="23"/>
        <v>4</v>
      </c>
      <c r="AG487" s="19">
        <f>Tableau2[[#This Row],[Teams]]/Tableau2[[#This Row],[Fields]]</f>
        <v>10.5</v>
      </c>
      <c r="AH487" s="13"/>
      <c r="AI487" s="13"/>
    </row>
    <row r="488" spans="1:35" hidden="1">
      <c r="A488" s="16">
        <v>42952</v>
      </c>
      <c r="B488" s="10" t="s">
        <v>49</v>
      </c>
      <c r="C488" s="21">
        <v>8</v>
      </c>
      <c r="D488" s="10" t="s">
        <v>185</v>
      </c>
      <c r="E488" s="10"/>
      <c r="F488" s="10">
        <v>9</v>
      </c>
      <c r="G488" s="10"/>
      <c r="H488" s="10"/>
      <c r="I488" s="10"/>
      <c r="J488" s="10"/>
      <c r="K488" s="10"/>
      <c r="L488" s="10"/>
      <c r="M488" s="10"/>
      <c r="N488" s="10"/>
      <c r="O488" s="10"/>
      <c r="P488" s="10">
        <v>6</v>
      </c>
      <c r="Q488" s="10"/>
      <c r="R488" s="10">
        <v>12</v>
      </c>
      <c r="S488" s="10"/>
      <c r="T488" s="10"/>
      <c r="U488" s="10"/>
      <c r="V488" s="16" t="str">
        <f t="shared" si="21"/>
        <v>Burgos42952</v>
      </c>
      <c r="W488" s="17" t="s">
        <v>38</v>
      </c>
      <c r="X488" s="17" t="s">
        <v>34</v>
      </c>
      <c r="Y488" s="18">
        <v>136</v>
      </c>
      <c r="Z48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88" s="18">
        <v>72</v>
      </c>
      <c r="AB48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88" s="18">
        <v>3</v>
      </c>
      <c r="AD488" s="18">
        <v>8</v>
      </c>
      <c r="AE488" s="18">
        <f t="shared" si="22"/>
        <v>27</v>
      </c>
      <c r="AF488" s="18">
        <f t="shared" si="23"/>
        <v>3</v>
      </c>
      <c r="AG488" s="19">
        <f>Tableau2[[#This Row],[Teams]]/Tableau2[[#This Row],[Fields]]</f>
        <v>9</v>
      </c>
      <c r="AH488" s="13"/>
      <c r="AI488" s="13"/>
    </row>
    <row r="489" spans="1:35" hidden="1">
      <c r="A489" s="20">
        <v>42953</v>
      </c>
      <c r="B489" s="10" t="s">
        <v>50</v>
      </c>
      <c r="C489" s="21">
        <v>8</v>
      </c>
      <c r="D489" s="10" t="s">
        <v>165</v>
      </c>
      <c r="E489" s="10"/>
      <c r="F489" s="10"/>
      <c r="G489" s="10"/>
      <c r="H489" s="10"/>
      <c r="I489" s="10"/>
      <c r="J489" s="10"/>
      <c r="K489" s="10"/>
      <c r="L489" s="10">
        <v>5</v>
      </c>
      <c r="M489" s="10"/>
      <c r="N489" s="10"/>
      <c r="O489" s="10"/>
      <c r="P489" s="10"/>
      <c r="Q489" s="10">
        <v>10</v>
      </c>
      <c r="R489" s="10"/>
      <c r="S489" s="10"/>
      <c r="T489" s="10">
        <v>10</v>
      </c>
      <c r="U489" s="10"/>
      <c r="V489" s="16" t="str">
        <f t="shared" si="21"/>
        <v>Utah42953</v>
      </c>
      <c r="W489" s="22" t="s">
        <v>38</v>
      </c>
      <c r="X489" s="22" t="s">
        <v>34</v>
      </c>
      <c r="Y489" s="18">
        <v>118</v>
      </c>
      <c r="Z489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489" s="18">
        <v>64</v>
      </c>
      <c r="AB4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489" s="18">
        <v>3</v>
      </c>
      <c r="AD489" s="23">
        <v>8</v>
      </c>
      <c r="AE489" s="18">
        <f t="shared" si="22"/>
        <v>25</v>
      </c>
      <c r="AF489" s="18">
        <f t="shared" si="23"/>
        <v>3</v>
      </c>
      <c r="AG489" s="19">
        <f>Tableau2[[#This Row],[Teams]]/Tableau2[[#This Row],[Fields]]</f>
        <v>8.3333333333333339</v>
      </c>
      <c r="AH489" s="13"/>
      <c r="AI489" s="13"/>
    </row>
    <row r="490" spans="1:35" hidden="1">
      <c r="A490" s="16">
        <v>42953</v>
      </c>
      <c r="B490" s="10" t="s">
        <v>50</v>
      </c>
      <c r="C490" s="21">
        <v>8</v>
      </c>
      <c r="D490" s="10" t="s">
        <v>32</v>
      </c>
      <c r="E490" s="10"/>
      <c r="F490" s="10"/>
      <c r="G490" s="10">
        <v>9</v>
      </c>
      <c r="H490" s="10"/>
      <c r="I490" s="10"/>
      <c r="J490" s="10"/>
      <c r="K490" s="10">
        <v>14</v>
      </c>
      <c r="L490" s="10"/>
      <c r="M490" s="10"/>
      <c r="N490" s="10">
        <v>6</v>
      </c>
      <c r="O490" s="10"/>
      <c r="P490" s="10">
        <v>7</v>
      </c>
      <c r="Q490" s="10"/>
      <c r="R490" s="10"/>
      <c r="S490" s="10">
        <v>13</v>
      </c>
      <c r="T490" s="10"/>
      <c r="U490" s="10"/>
      <c r="V490" s="16" t="str">
        <f t="shared" si="21"/>
        <v>Fantasy42953</v>
      </c>
      <c r="W490" s="17" t="s">
        <v>33</v>
      </c>
      <c r="X490" s="17" t="s">
        <v>39</v>
      </c>
      <c r="Y490" s="18">
        <v>201</v>
      </c>
      <c r="Z49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90" s="18">
        <v>113</v>
      </c>
      <c r="AB49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90" s="18">
        <v>1</v>
      </c>
      <c r="AD490" s="18">
        <v>9</v>
      </c>
      <c r="AE490" s="18">
        <f t="shared" si="22"/>
        <v>49</v>
      </c>
      <c r="AF490" s="18">
        <f t="shared" si="23"/>
        <v>5</v>
      </c>
      <c r="AG490" s="19">
        <f>Tableau2[[#This Row],[Teams]]/Tableau2[[#This Row],[Fields]]</f>
        <v>9.8000000000000007</v>
      </c>
      <c r="AH490" s="13"/>
      <c r="AI490" s="13"/>
    </row>
    <row r="491" spans="1:35" hidden="1">
      <c r="A491" s="16">
        <v>42954</v>
      </c>
      <c r="B491" s="10" t="s">
        <v>36</v>
      </c>
      <c r="C491" s="21">
        <v>8</v>
      </c>
      <c r="D491" s="10" t="s">
        <v>32</v>
      </c>
      <c r="E491" s="10"/>
      <c r="F491" s="10">
        <v>4</v>
      </c>
      <c r="G491" s="10"/>
      <c r="H491" s="10"/>
      <c r="I491" s="10"/>
      <c r="J491" s="10"/>
      <c r="K491" s="10"/>
      <c r="L491" s="10">
        <v>9</v>
      </c>
      <c r="M491" s="10"/>
      <c r="N491" s="10"/>
      <c r="O491" s="10">
        <v>8</v>
      </c>
      <c r="P491" s="10"/>
      <c r="Q491" s="10"/>
      <c r="R491" s="10"/>
      <c r="S491" s="10">
        <v>11</v>
      </c>
      <c r="T491" s="10"/>
      <c r="U491" s="10"/>
      <c r="V491" s="16" t="str">
        <f t="shared" si="21"/>
        <v>Fantasy42954</v>
      </c>
      <c r="W491" s="17" t="s">
        <v>33</v>
      </c>
      <c r="X491" s="17" t="s">
        <v>39</v>
      </c>
      <c r="Y491" s="18">
        <v>144</v>
      </c>
      <c r="Z491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491" s="18">
        <v>78</v>
      </c>
      <c r="AB4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91" s="18">
        <v>1</v>
      </c>
      <c r="AD491" s="18">
        <v>7</v>
      </c>
      <c r="AE491" s="18">
        <f t="shared" si="22"/>
        <v>32</v>
      </c>
      <c r="AF491" s="18">
        <f t="shared" si="23"/>
        <v>4</v>
      </c>
      <c r="AG491" s="19">
        <f>Tableau2[[#This Row],[Teams]]/Tableau2[[#This Row],[Fields]]</f>
        <v>8</v>
      </c>
      <c r="AH491" s="13"/>
      <c r="AI491" s="13"/>
    </row>
    <row r="492" spans="1:35" hidden="1">
      <c r="A492" s="16">
        <v>42954</v>
      </c>
      <c r="B492" s="10" t="s">
        <v>36</v>
      </c>
      <c r="C492" s="11">
        <v>8</v>
      </c>
      <c r="D492" s="10" t="s">
        <v>187</v>
      </c>
      <c r="E492" s="10"/>
      <c r="F492" s="10"/>
      <c r="G492" s="10"/>
      <c r="H492" s="10"/>
      <c r="I492" s="10"/>
      <c r="J492" s="10"/>
      <c r="K492" s="10"/>
      <c r="L492" s="10"/>
      <c r="M492" s="10">
        <v>8</v>
      </c>
      <c r="N492" s="10"/>
      <c r="O492" s="10"/>
      <c r="P492" s="10"/>
      <c r="Q492" s="10">
        <v>16</v>
      </c>
      <c r="R492" s="10"/>
      <c r="S492" s="10"/>
      <c r="T492" s="10"/>
      <c r="U492" s="10">
        <v>11</v>
      </c>
      <c r="V492" s="16" t="str">
        <f t="shared" si="21"/>
        <v>Portugal42954</v>
      </c>
      <c r="W492" s="17" t="s">
        <v>38</v>
      </c>
      <c r="X492" s="17" t="s">
        <v>45</v>
      </c>
      <c r="Y492" s="18">
        <v>5</v>
      </c>
      <c r="Z49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92" s="18">
        <v>4</v>
      </c>
      <c r="AB49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92" s="18">
        <v>2</v>
      </c>
      <c r="AD492" s="18">
        <v>8</v>
      </c>
      <c r="AE492" s="18">
        <f t="shared" si="22"/>
        <v>35</v>
      </c>
      <c r="AF492" s="18">
        <f t="shared" si="23"/>
        <v>3</v>
      </c>
      <c r="AG492" s="19">
        <f>Tableau2[[#This Row],[Teams]]/Tableau2[[#This Row],[Fields]]</f>
        <v>11.666666666666666</v>
      </c>
      <c r="AH492" s="13"/>
      <c r="AI492" s="13"/>
    </row>
    <row r="493" spans="1:35" hidden="1">
      <c r="A493" s="16">
        <v>42954</v>
      </c>
      <c r="B493" s="10" t="s">
        <v>36</v>
      </c>
      <c r="C493" s="11">
        <v>8</v>
      </c>
      <c r="D493" s="10" t="s">
        <v>186</v>
      </c>
      <c r="E493" s="10"/>
      <c r="F493" s="10">
        <v>8</v>
      </c>
      <c r="G493" s="10"/>
      <c r="H493" s="10"/>
      <c r="I493" s="10"/>
      <c r="J493" s="10"/>
      <c r="K493" s="10"/>
      <c r="L493" s="10">
        <v>8</v>
      </c>
      <c r="M493" s="10"/>
      <c r="N493" s="10"/>
      <c r="O493" s="10"/>
      <c r="P493" s="10">
        <v>11</v>
      </c>
      <c r="Q493" s="10"/>
      <c r="R493" s="10"/>
      <c r="S493" s="10"/>
      <c r="T493" s="10">
        <v>10</v>
      </c>
      <c r="U493" s="10"/>
      <c r="V493" s="16" t="str">
        <f t="shared" si="21"/>
        <v>BinckBank Tour42954</v>
      </c>
      <c r="W493" s="17" t="s">
        <v>38</v>
      </c>
      <c r="X493" s="17" t="s">
        <v>39</v>
      </c>
      <c r="Y493" s="18">
        <v>170</v>
      </c>
      <c r="Z49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93" s="18">
        <v>89</v>
      </c>
      <c r="AB4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493" s="18">
        <v>3</v>
      </c>
      <c r="AD493" s="18">
        <v>9</v>
      </c>
      <c r="AE493" s="18">
        <f t="shared" si="22"/>
        <v>37</v>
      </c>
      <c r="AF493" s="18">
        <f t="shared" si="23"/>
        <v>4</v>
      </c>
      <c r="AG493" s="19">
        <f>Tableau2[[#This Row],[Teams]]/Tableau2[[#This Row],[Fields]]</f>
        <v>9.25</v>
      </c>
      <c r="AH493" s="13"/>
      <c r="AI493" s="13"/>
    </row>
    <row r="494" spans="1:35" hidden="1">
      <c r="A494" s="16">
        <v>42955</v>
      </c>
      <c r="B494" s="18" t="s">
        <v>42</v>
      </c>
      <c r="C494" s="21">
        <v>8</v>
      </c>
      <c r="D494" s="10" t="s">
        <v>32</v>
      </c>
      <c r="E494" s="10"/>
      <c r="F494" s="10"/>
      <c r="G494" s="10">
        <v>8</v>
      </c>
      <c r="H494" s="10"/>
      <c r="I494" s="10"/>
      <c r="J494" s="10"/>
      <c r="K494" s="10">
        <v>8</v>
      </c>
      <c r="L494" s="10"/>
      <c r="M494" s="10"/>
      <c r="N494" s="10"/>
      <c r="O494" s="10">
        <v>9</v>
      </c>
      <c r="P494" s="10"/>
      <c r="Q494" s="10"/>
      <c r="R494" s="10"/>
      <c r="S494" s="10">
        <v>9</v>
      </c>
      <c r="T494" s="10"/>
      <c r="U494" s="10"/>
      <c r="V494" s="16" t="str">
        <f t="shared" si="21"/>
        <v>Fantasy42955</v>
      </c>
      <c r="W494" s="17" t="s">
        <v>33</v>
      </c>
      <c r="X494" s="17" t="s">
        <v>47</v>
      </c>
      <c r="Y494" s="18">
        <v>161</v>
      </c>
      <c r="Z49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494" s="18">
        <v>98</v>
      </c>
      <c r="AB49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94" s="18">
        <v>1</v>
      </c>
      <c r="AD494" s="18">
        <v>8</v>
      </c>
      <c r="AE494" s="18">
        <f t="shared" si="22"/>
        <v>34</v>
      </c>
      <c r="AF494" s="18">
        <f t="shared" si="23"/>
        <v>4</v>
      </c>
      <c r="AG494" s="19">
        <f>Tableau2[[#This Row],[Teams]]/Tableau2[[#This Row],[Fields]]</f>
        <v>8.5</v>
      </c>
      <c r="AH494" s="13"/>
      <c r="AI494" s="13"/>
    </row>
    <row r="495" spans="1:35" hidden="1">
      <c r="A495" s="16">
        <v>42955</v>
      </c>
      <c r="B495" s="10" t="s">
        <v>42</v>
      </c>
      <c r="C495" s="11">
        <v>8</v>
      </c>
      <c r="D495" s="10" t="s">
        <v>187</v>
      </c>
      <c r="E495" s="10"/>
      <c r="F495" s="10"/>
      <c r="G495" s="10"/>
      <c r="H495" s="10"/>
      <c r="I495" s="10"/>
      <c r="J495" s="10"/>
      <c r="K495" s="10"/>
      <c r="L495" s="10"/>
      <c r="M495" s="10">
        <v>8</v>
      </c>
      <c r="N495" s="10"/>
      <c r="O495" s="10"/>
      <c r="P495" s="10"/>
      <c r="Q495" s="10">
        <v>16</v>
      </c>
      <c r="R495" s="10"/>
      <c r="S495" s="10"/>
      <c r="T495" s="10"/>
      <c r="U495" s="10">
        <v>11</v>
      </c>
      <c r="V495" s="16" t="str">
        <f t="shared" si="21"/>
        <v>Portugal42955</v>
      </c>
      <c r="W495" s="17" t="s">
        <v>38</v>
      </c>
      <c r="X495" s="17" t="s">
        <v>34</v>
      </c>
      <c r="Y495" s="18">
        <v>194</v>
      </c>
      <c r="Z49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95" s="18">
        <v>107</v>
      </c>
      <c r="AB4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95" s="18">
        <v>2</v>
      </c>
      <c r="AD495" s="18">
        <v>8</v>
      </c>
      <c r="AE495" s="18">
        <f t="shared" si="22"/>
        <v>35</v>
      </c>
      <c r="AF495" s="18">
        <f t="shared" si="23"/>
        <v>3</v>
      </c>
      <c r="AG495" s="19">
        <f>Tableau2[[#This Row],[Teams]]/Tableau2[[#This Row],[Fields]]</f>
        <v>11.666666666666666</v>
      </c>
      <c r="AH495" s="13"/>
      <c r="AI495" s="13"/>
    </row>
    <row r="496" spans="1:35" hidden="1">
      <c r="A496" s="16">
        <v>42955</v>
      </c>
      <c r="B496" s="10" t="s">
        <v>42</v>
      </c>
      <c r="C496" s="11">
        <v>8</v>
      </c>
      <c r="D496" s="10" t="s">
        <v>186</v>
      </c>
      <c r="E496" s="10"/>
      <c r="F496" s="10">
        <v>8</v>
      </c>
      <c r="G496" s="10"/>
      <c r="H496" s="10"/>
      <c r="I496" s="10"/>
      <c r="J496" s="10"/>
      <c r="K496" s="10"/>
      <c r="L496" s="10">
        <v>8</v>
      </c>
      <c r="M496" s="10"/>
      <c r="N496" s="10"/>
      <c r="O496" s="10"/>
      <c r="P496" s="10">
        <v>11</v>
      </c>
      <c r="Q496" s="10"/>
      <c r="R496" s="10"/>
      <c r="S496" s="10"/>
      <c r="T496" s="10">
        <v>10</v>
      </c>
      <c r="U496" s="10"/>
      <c r="V496" s="16" t="str">
        <f t="shared" si="21"/>
        <v>BinckBank Tour42955</v>
      </c>
      <c r="W496" s="17" t="s">
        <v>38</v>
      </c>
      <c r="X496" s="17" t="s">
        <v>45</v>
      </c>
      <c r="Y496" s="18">
        <v>9</v>
      </c>
      <c r="Z49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496" s="18">
        <v>8</v>
      </c>
      <c r="AB49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496" s="18">
        <v>3</v>
      </c>
      <c r="AD496" s="18">
        <v>9</v>
      </c>
      <c r="AE496" s="18">
        <f t="shared" si="22"/>
        <v>37</v>
      </c>
      <c r="AF496" s="18">
        <f t="shared" si="23"/>
        <v>4</v>
      </c>
      <c r="AG496" s="19">
        <f>Tableau2[[#This Row],[Teams]]/Tableau2[[#This Row],[Fields]]</f>
        <v>9.25</v>
      </c>
      <c r="AH496" s="13"/>
      <c r="AI496" s="13"/>
    </row>
    <row r="497" spans="1:35" hidden="1">
      <c r="A497" s="16">
        <v>42956</v>
      </c>
      <c r="B497" s="10" t="s">
        <v>44</v>
      </c>
      <c r="C497" s="21">
        <v>8</v>
      </c>
      <c r="D497" s="10" t="s">
        <v>32</v>
      </c>
      <c r="E497" s="10"/>
      <c r="F497" s="10"/>
      <c r="G497" s="10">
        <v>4</v>
      </c>
      <c r="H497" s="10"/>
      <c r="I497" s="10"/>
      <c r="J497" s="10"/>
      <c r="K497" s="10">
        <v>7</v>
      </c>
      <c r="L497" s="10"/>
      <c r="M497" s="10"/>
      <c r="N497" s="10"/>
      <c r="O497" s="10">
        <v>5</v>
      </c>
      <c r="P497" s="10"/>
      <c r="Q497" s="10"/>
      <c r="R497" s="10"/>
      <c r="S497" s="10">
        <v>10</v>
      </c>
      <c r="T497" s="10"/>
      <c r="U497" s="10"/>
      <c r="V497" s="16" t="str">
        <f t="shared" si="21"/>
        <v>Fantasy42956</v>
      </c>
      <c r="W497" s="17" t="s">
        <v>33</v>
      </c>
      <c r="X497" s="17" t="s">
        <v>39</v>
      </c>
      <c r="Y497" s="18">
        <v>178</v>
      </c>
      <c r="Z49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97" s="18">
        <v>93</v>
      </c>
      <c r="AB4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97" s="18">
        <v>1</v>
      </c>
      <c r="AD497" s="18">
        <v>8</v>
      </c>
      <c r="AE497" s="18">
        <f t="shared" si="22"/>
        <v>26</v>
      </c>
      <c r="AF497" s="18">
        <f t="shared" si="23"/>
        <v>4</v>
      </c>
      <c r="AG497" s="19">
        <f>Tableau2[[#This Row],[Teams]]/Tableau2[[#This Row],[Fields]]</f>
        <v>6.5</v>
      </c>
      <c r="AH497" s="13"/>
      <c r="AI497" s="13"/>
    </row>
    <row r="498" spans="1:35" hidden="1">
      <c r="A498" s="16">
        <v>42956</v>
      </c>
      <c r="B498" s="10" t="s">
        <v>44</v>
      </c>
      <c r="C498" s="11">
        <v>8</v>
      </c>
      <c r="D498" s="10" t="s">
        <v>187</v>
      </c>
      <c r="E498" s="10"/>
      <c r="F498" s="10"/>
      <c r="G498" s="10"/>
      <c r="H498" s="10"/>
      <c r="I498" s="10"/>
      <c r="J498" s="10"/>
      <c r="K498" s="10"/>
      <c r="L498" s="10"/>
      <c r="M498" s="10">
        <v>8</v>
      </c>
      <c r="N498" s="10"/>
      <c r="O498" s="10"/>
      <c r="P498" s="10"/>
      <c r="Q498" s="10">
        <v>16</v>
      </c>
      <c r="R498" s="10"/>
      <c r="S498" s="10"/>
      <c r="T498" s="10"/>
      <c r="U498" s="10">
        <v>11</v>
      </c>
      <c r="V498" s="16" t="str">
        <f t="shared" si="21"/>
        <v>Portugal42956</v>
      </c>
      <c r="W498" s="17" t="s">
        <v>38</v>
      </c>
      <c r="X498" s="17" t="s">
        <v>39</v>
      </c>
      <c r="Y498" s="18">
        <v>209</v>
      </c>
      <c r="Z49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498" s="18">
        <v>109</v>
      </c>
      <c r="AB49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498" s="18">
        <v>2</v>
      </c>
      <c r="AD498" s="18">
        <v>8</v>
      </c>
      <c r="AE498" s="18">
        <f t="shared" si="22"/>
        <v>35</v>
      </c>
      <c r="AF498" s="18">
        <f t="shared" si="23"/>
        <v>3</v>
      </c>
      <c r="AG498" s="19">
        <f>Tableau2[[#This Row],[Teams]]/Tableau2[[#This Row],[Fields]]</f>
        <v>11.666666666666666</v>
      </c>
      <c r="AH498" s="13"/>
      <c r="AI498" s="13"/>
    </row>
    <row r="499" spans="1:35" hidden="1">
      <c r="A499" s="16">
        <v>42956</v>
      </c>
      <c r="B499" s="10" t="s">
        <v>44</v>
      </c>
      <c r="C499" s="11">
        <v>8</v>
      </c>
      <c r="D499" s="10" t="s">
        <v>186</v>
      </c>
      <c r="E499" s="10"/>
      <c r="F499" s="10">
        <v>8</v>
      </c>
      <c r="G499" s="10"/>
      <c r="H499" s="10"/>
      <c r="I499" s="10"/>
      <c r="J499" s="10"/>
      <c r="K499" s="10"/>
      <c r="L499" s="10">
        <v>8</v>
      </c>
      <c r="M499" s="10"/>
      <c r="N499" s="10"/>
      <c r="O499" s="10"/>
      <c r="P499" s="10">
        <v>11</v>
      </c>
      <c r="Q499" s="10"/>
      <c r="R499" s="10"/>
      <c r="S499" s="10"/>
      <c r="T499" s="10">
        <v>10</v>
      </c>
      <c r="U499" s="10"/>
      <c r="V499" s="16" t="str">
        <f t="shared" si="21"/>
        <v>BinckBank Tour42956</v>
      </c>
      <c r="W499" s="17" t="s">
        <v>38</v>
      </c>
      <c r="X499" s="17" t="s">
        <v>39</v>
      </c>
      <c r="Y499" s="18">
        <v>185</v>
      </c>
      <c r="Z49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499" s="18">
        <v>97</v>
      </c>
      <c r="AB4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499" s="18">
        <v>3</v>
      </c>
      <c r="AD499" s="18">
        <v>9</v>
      </c>
      <c r="AE499" s="18">
        <f t="shared" si="22"/>
        <v>37</v>
      </c>
      <c r="AF499" s="18">
        <f t="shared" si="23"/>
        <v>4</v>
      </c>
      <c r="AG499" s="19">
        <f>Tableau2[[#This Row],[Teams]]/Tableau2[[#This Row],[Fields]]</f>
        <v>9.25</v>
      </c>
      <c r="AH499" s="13"/>
      <c r="AI499" s="13"/>
    </row>
    <row r="500" spans="1:35" hidden="1">
      <c r="A500" s="16">
        <v>42957</v>
      </c>
      <c r="B500" s="10" t="s">
        <v>46</v>
      </c>
      <c r="C500" s="21">
        <v>8</v>
      </c>
      <c r="D500" s="10" t="s">
        <v>32</v>
      </c>
      <c r="E500" s="10"/>
      <c r="F500" s="10"/>
      <c r="G500" s="10">
        <v>6</v>
      </c>
      <c r="H500" s="10"/>
      <c r="I500" s="10"/>
      <c r="J500" s="10"/>
      <c r="K500" s="10">
        <v>6</v>
      </c>
      <c r="L500" s="10"/>
      <c r="M500" s="10"/>
      <c r="N500" s="10">
        <v>8</v>
      </c>
      <c r="O500" s="10"/>
      <c r="P500" s="10"/>
      <c r="Q500" s="10"/>
      <c r="R500" s="10"/>
      <c r="S500" s="10">
        <v>9</v>
      </c>
      <c r="T500" s="10"/>
      <c r="U500" s="10"/>
      <c r="V500" s="16" t="str">
        <f t="shared" si="21"/>
        <v>Fantasy42957</v>
      </c>
      <c r="W500" s="17" t="s">
        <v>33</v>
      </c>
      <c r="X500" s="17" t="s">
        <v>34</v>
      </c>
      <c r="Y500" s="18">
        <v>131</v>
      </c>
      <c r="Z50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00" s="18">
        <v>76</v>
      </c>
      <c r="AB50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0" s="18">
        <v>1</v>
      </c>
      <c r="AD500" s="18">
        <v>6</v>
      </c>
      <c r="AE500" s="18">
        <f t="shared" si="22"/>
        <v>29</v>
      </c>
      <c r="AF500" s="18">
        <f t="shared" si="23"/>
        <v>4</v>
      </c>
      <c r="AG500" s="19">
        <f>Tableau2[[#This Row],[Teams]]/Tableau2[[#This Row],[Fields]]</f>
        <v>7.25</v>
      </c>
      <c r="AH500" s="13"/>
      <c r="AI500" s="13"/>
    </row>
    <row r="501" spans="1:35" hidden="1">
      <c r="A501" s="16">
        <v>42957</v>
      </c>
      <c r="B501" s="18" t="s">
        <v>46</v>
      </c>
      <c r="C501" s="11">
        <v>8</v>
      </c>
      <c r="D501" s="10" t="s">
        <v>187</v>
      </c>
      <c r="E501" s="10"/>
      <c r="F501" s="10"/>
      <c r="G501" s="10"/>
      <c r="H501" s="10"/>
      <c r="I501" s="10"/>
      <c r="J501" s="10"/>
      <c r="K501" s="10"/>
      <c r="L501" s="10"/>
      <c r="M501" s="10">
        <v>8</v>
      </c>
      <c r="N501" s="10"/>
      <c r="O501" s="10"/>
      <c r="P501" s="10"/>
      <c r="Q501" s="10">
        <v>16</v>
      </c>
      <c r="R501" s="10"/>
      <c r="S501" s="10"/>
      <c r="T501" s="10"/>
      <c r="U501" s="10">
        <v>11</v>
      </c>
      <c r="V501" s="16" t="str">
        <f t="shared" si="21"/>
        <v>Portugal42957</v>
      </c>
      <c r="W501" s="17" t="s">
        <v>38</v>
      </c>
      <c r="X501" s="17" t="s">
        <v>34</v>
      </c>
      <c r="Y501" s="18">
        <v>159</v>
      </c>
      <c r="Z50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1" s="18">
        <v>86</v>
      </c>
      <c r="AB5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1" s="18">
        <v>2</v>
      </c>
      <c r="AD501" s="18">
        <v>8</v>
      </c>
      <c r="AE501" s="18">
        <f t="shared" si="22"/>
        <v>35</v>
      </c>
      <c r="AF501" s="18">
        <f t="shared" si="23"/>
        <v>3</v>
      </c>
      <c r="AG501" s="19">
        <f>Tableau2[[#This Row],[Teams]]/Tableau2[[#This Row],[Fields]]</f>
        <v>11.666666666666666</v>
      </c>
      <c r="AH501" s="13"/>
      <c r="AI501" s="13"/>
    </row>
    <row r="502" spans="1:35" hidden="1">
      <c r="A502" s="16">
        <v>42957</v>
      </c>
      <c r="B502" s="10" t="s">
        <v>46</v>
      </c>
      <c r="C502" s="11">
        <v>8</v>
      </c>
      <c r="D502" s="10" t="s">
        <v>186</v>
      </c>
      <c r="E502" s="10"/>
      <c r="F502" s="10">
        <v>8</v>
      </c>
      <c r="G502" s="10"/>
      <c r="H502" s="10"/>
      <c r="I502" s="10"/>
      <c r="J502" s="10"/>
      <c r="K502" s="10"/>
      <c r="L502" s="10">
        <v>8</v>
      </c>
      <c r="M502" s="10"/>
      <c r="N502" s="10"/>
      <c r="O502" s="10"/>
      <c r="P502" s="10">
        <v>11</v>
      </c>
      <c r="Q502" s="10"/>
      <c r="R502" s="10"/>
      <c r="S502" s="10"/>
      <c r="T502" s="10">
        <v>10</v>
      </c>
      <c r="U502" s="10"/>
      <c r="V502" s="16" t="str">
        <f t="shared" si="21"/>
        <v>BinckBank Tour42957</v>
      </c>
      <c r="W502" s="17" t="s">
        <v>38</v>
      </c>
      <c r="X502" s="17" t="s">
        <v>34</v>
      </c>
      <c r="Y502" s="18">
        <v>153</v>
      </c>
      <c r="Z50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2" s="18">
        <v>83</v>
      </c>
      <c r="AB50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2" s="18">
        <v>3</v>
      </c>
      <c r="AD502" s="18">
        <v>9</v>
      </c>
      <c r="AE502" s="18">
        <f t="shared" si="22"/>
        <v>37</v>
      </c>
      <c r="AF502" s="18">
        <f t="shared" si="23"/>
        <v>4</v>
      </c>
      <c r="AG502" s="19">
        <f>Tableau2[[#This Row],[Teams]]/Tableau2[[#This Row],[Fields]]</f>
        <v>9.25</v>
      </c>
      <c r="AH502" s="13"/>
      <c r="AI502" s="13"/>
    </row>
    <row r="503" spans="1:35" hidden="1">
      <c r="A503" s="20">
        <v>42957</v>
      </c>
      <c r="B503" s="10" t="s">
        <v>46</v>
      </c>
      <c r="C503" s="21">
        <v>8</v>
      </c>
      <c r="D503" s="10" t="s">
        <v>221</v>
      </c>
      <c r="E503" s="10"/>
      <c r="F503" s="10"/>
      <c r="G503" s="10"/>
      <c r="H503" s="10">
        <v>5</v>
      </c>
      <c r="I503" s="10"/>
      <c r="J503" s="10"/>
      <c r="K503" s="10"/>
      <c r="L503" s="10"/>
      <c r="M503" s="10"/>
      <c r="N503" s="10"/>
      <c r="O503" s="10">
        <v>5</v>
      </c>
      <c r="P503" s="10"/>
      <c r="Q503" s="10"/>
      <c r="R503" s="10">
        <v>9</v>
      </c>
      <c r="S503" s="10"/>
      <c r="T503" s="10"/>
      <c r="U503" s="10"/>
      <c r="V503" s="16" t="str">
        <f t="shared" si="21"/>
        <v>Arctic Race42957</v>
      </c>
      <c r="W503" s="22" t="s">
        <v>38</v>
      </c>
      <c r="X503" s="22" t="s">
        <v>34</v>
      </c>
      <c r="Y503" s="18">
        <v>156</v>
      </c>
      <c r="Z50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3" s="18">
        <v>85</v>
      </c>
      <c r="AB50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3" s="18">
        <v>3</v>
      </c>
      <c r="AD503" s="23">
        <v>8</v>
      </c>
      <c r="AE503" s="18">
        <f t="shared" si="22"/>
        <v>19</v>
      </c>
      <c r="AF503" s="18">
        <f t="shared" si="23"/>
        <v>3</v>
      </c>
      <c r="AG503" s="19">
        <f>Tableau2[[#This Row],[Teams]]/Tableau2[[#This Row],[Fields]]</f>
        <v>6.333333333333333</v>
      </c>
      <c r="AH503" s="13"/>
      <c r="AI503" s="13"/>
    </row>
    <row r="504" spans="1:35" hidden="1">
      <c r="A504" s="16">
        <v>42958</v>
      </c>
      <c r="B504" s="10" t="s">
        <v>48</v>
      </c>
      <c r="C504" s="21">
        <v>8</v>
      </c>
      <c r="D504" s="10" t="s">
        <v>222</v>
      </c>
      <c r="E504" s="10"/>
      <c r="F504" s="10">
        <v>7</v>
      </c>
      <c r="G504" s="10"/>
      <c r="H504" s="10"/>
      <c r="I504" s="10"/>
      <c r="J504" s="10"/>
      <c r="K504" s="10">
        <v>5</v>
      </c>
      <c r="L504" s="10"/>
      <c r="M504" s="10"/>
      <c r="N504" s="10">
        <v>2</v>
      </c>
      <c r="O504" s="10"/>
      <c r="P504" s="10"/>
      <c r="Q504" s="10"/>
      <c r="R504" s="10"/>
      <c r="S504" s="10">
        <v>12</v>
      </c>
      <c r="T504" s="10"/>
      <c r="U504" s="10"/>
      <c r="V504" s="16" t="str">
        <f t="shared" si="21"/>
        <v xml:space="preserve"> Fantasy42958</v>
      </c>
      <c r="W504" s="17" t="s">
        <v>33</v>
      </c>
      <c r="X504" s="17" t="s">
        <v>34</v>
      </c>
      <c r="Y504" s="18">
        <v>131</v>
      </c>
      <c r="Z504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04" s="18">
        <v>71</v>
      </c>
      <c r="AB50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504" s="18">
        <v>1</v>
      </c>
      <c r="AD504" s="18"/>
      <c r="AE504" s="18">
        <f t="shared" si="22"/>
        <v>26</v>
      </c>
      <c r="AF504" s="18">
        <f t="shared" si="23"/>
        <v>4</v>
      </c>
      <c r="AG504" s="19">
        <f>Tableau2[[#This Row],[Teams]]/Tableau2[[#This Row],[Fields]]</f>
        <v>6.5</v>
      </c>
      <c r="AH504" s="13"/>
      <c r="AI504" s="13"/>
    </row>
    <row r="505" spans="1:35" hidden="1">
      <c r="A505" s="16">
        <v>42958</v>
      </c>
      <c r="B505" s="10" t="s">
        <v>48</v>
      </c>
      <c r="C505" s="11">
        <v>8</v>
      </c>
      <c r="D505" s="10" t="s">
        <v>187</v>
      </c>
      <c r="E505" s="10"/>
      <c r="F505" s="10"/>
      <c r="G505" s="10"/>
      <c r="H505" s="10"/>
      <c r="I505" s="10"/>
      <c r="J505" s="10"/>
      <c r="K505" s="10"/>
      <c r="L505" s="10"/>
      <c r="M505" s="10">
        <v>8</v>
      </c>
      <c r="N505" s="10"/>
      <c r="O505" s="10"/>
      <c r="P505" s="10"/>
      <c r="Q505" s="10">
        <v>16</v>
      </c>
      <c r="R505" s="10"/>
      <c r="S505" s="10"/>
      <c r="T505" s="10"/>
      <c r="U505" s="10">
        <v>11</v>
      </c>
      <c r="V505" s="16" t="str">
        <f t="shared" si="21"/>
        <v>Portugal42958</v>
      </c>
      <c r="W505" s="17" t="s">
        <v>38</v>
      </c>
      <c r="X505" s="17" t="s">
        <v>47</v>
      </c>
      <c r="Y505" s="18">
        <v>156</v>
      </c>
      <c r="Z50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5" s="18">
        <v>83</v>
      </c>
      <c r="AB5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5" s="18">
        <v>2</v>
      </c>
      <c r="AD505" s="18">
        <v>8</v>
      </c>
      <c r="AE505" s="18">
        <f t="shared" si="22"/>
        <v>35</v>
      </c>
      <c r="AF505" s="18">
        <f t="shared" si="23"/>
        <v>3</v>
      </c>
      <c r="AG505" s="19">
        <f>Tableau2[[#This Row],[Teams]]/Tableau2[[#This Row],[Fields]]</f>
        <v>11.666666666666666</v>
      </c>
      <c r="AH505" s="13"/>
      <c r="AI505" s="13"/>
    </row>
    <row r="506" spans="1:35" hidden="1">
      <c r="A506" s="16">
        <v>42958</v>
      </c>
      <c r="B506" s="10" t="s">
        <v>48</v>
      </c>
      <c r="C506" s="11">
        <v>8</v>
      </c>
      <c r="D506" s="10" t="s">
        <v>186</v>
      </c>
      <c r="E506" s="10"/>
      <c r="F506" s="10">
        <v>8</v>
      </c>
      <c r="G506" s="10"/>
      <c r="H506" s="10"/>
      <c r="I506" s="10"/>
      <c r="J506" s="10"/>
      <c r="K506" s="10"/>
      <c r="L506" s="10">
        <v>8</v>
      </c>
      <c r="M506" s="10"/>
      <c r="N506" s="10"/>
      <c r="O506" s="10"/>
      <c r="P506" s="10">
        <v>11</v>
      </c>
      <c r="Q506" s="10"/>
      <c r="R506" s="10"/>
      <c r="S506" s="10"/>
      <c r="T506" s="10">
        <v>10</v>
      </c>
      <c r="U506" s="10"/>
      <c r="V506" s="16" t="str">
        <f t="shared" si="21"/>
        <v>BinckBank Tour42958</v>
      </c>
      <c r="W506" s="17" t="s">
        <v>38</v>
      </c>
      <c r="X506" s="17" t="s">
        <v>34</v>
      </c>
      <c r="Y506" s="18">
        <v>167</v>
      </c>
      <c r="Z50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6" s="18">
        <v>92</v>
      </c>
      <c r="AB50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06" s="18">
        <v>3</v>
      </c>
      <c r="AD506" s="18">
        <v>9</v>
      </c>
      <c r="AE506" s="18">
        <f t="shared" si="22"/>
        <v>37</v>
      </c>
      <c r="AF506" s="18">
        <f t="shared" si="23"/>
        <v>4</v>
      </c>
      <c r="AG506" s="19">
        <f>Tableau2[[#This Row],[Teams]]/Tableau2[[#This Row],[Fields]]</f>
        <v>9.25</v>
      </c>
      <c r="AH506" s="13"/>
      <c r="AI506" s="13"/>
    </row>
    <row r="507" spans="1:35" hidden="1">
      <c r="A507" s="20">
        <v>42958</v>
      </c>
      <c r="B507" s="10" t="s">
        <v>48</v>
      </c>
      <c r="C507" s="21">
        <v>8</v>
      </c>
      <c r="D507" s="10" t="s">
        <v>221</v>
      </c>
      <c r="E507" s="10"/>
      <c r="F507" s="10"/>
      <c r="G507" s="10"/>
      <c r="H507" s="10">
        <v>5</v>
      </c>
      <c r="I507" s="10"/>
      <c r="J507" s="10"/>
      <c r="K507" s="10"/>
      <c r="L507" s="10"/>
      <c r="M507" s="10"/>
      <c r="N507" s="10"/>
      <c r="O507" s="10">
        <v>5</v>
      </c>
      <c r="P507" s="10"/>
      <c r="Q507" s="10"/>
      <c r="R507" s="10">
        <v>9</v>
      </c>
      <c r="S507" s="10"/>
      <c r="T507" s="10"/>
      <c r="U507" s="10"/>
      <c r="V507" s="16" t="str">
        <f t="shared" si="21"/>
        <v>Arctic Race42958</v>
      </c>
      <c r="W507" s="22" t="s">
        <v>38</v>
      </c>
      <c r="X507" s="22" t="s">
        <v>39</v>
      </c>
      <c r="Y507" s="18">
        <v>184</v>
      </c>
      <c r="Z50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07" s="18">
        <v>100</v>
      </c>
      <c r="AB50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07" s="18">
        <v>3</v>
      </c>
      <c r="AD507" s="23">
        <v>8</v>
      </c>
      <c r="AE507" s="18">
        <f t="shared" si="22"/>
        <v>19</v>
      </c>
      <c r="AF507" s="18">
        <f t="shared" si="23"/>
        <v>3</v>
      </c>
      <c r="AG507" s="19">
        <f>Tableau2[[#This Row],[Teams]]/Tableau2[[#This Row],[Fields]]</f>
        <v>6.333333333333333</v>
      </c>
      <c r="AH507" s="13"/>
      <c r="AI507" s="13"/>
    </row>
    <row r="508" spans="1:35" hidden="1">
      <c r="A508" s="16">
        <v>42959</v>
      </c>
      <c r="B508" s="18" t="s">
        <v>49</v>
      </c>
      <c r="C508" s="21">
        <v>8</v>
      </c>
      <c r="D508" s="10" t="s">
        <v>32</v>
      </c>
      <c r="E508" s="10"/>
      <c r="F508" s="10"/>
      <c r="G508" s="10">
        <v>7</v>
      </c>
      <c r="H508" s="10"/>
      <c r="I508" s="10"/>
      <c r="J508" s="10"/>
      <c r="K508" s="10">
        <v>4</v>
      </c>
      <c r="L508" s="10"/>
      <c r="M508" s="10"/>
      <c r="N508" s="10">
        <v>5</v>
      </c>
      <c r="O508" s="10"/>
      <c r="P508" s="10"/>
      <c r="Q508" s="10"/>
      <c r="R508" s="10"/>
      <c r="S508" s="10">
        <v>8</v>
      </c>
      <c r="T508" s="10"/>
      <c r="U508" s="10"/>
      <c r="V508" s="16" t="str">
        <f t="shared" si="21"/>
        <v>Fantasy42959</v>
      </c>
      <c r="W508" s="17" t="s">
        <v>33</v>
      </c>
      <c r="X508" s="17" t="s">
        <v>39</v>
      </c>
      <c r="Y508" s="18">
        <v>153</v>
      </c>
      <c r="Z50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08" s="18">
        <v>89</v>
      </c>
      <c r="AB50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08" s="18">
        <v>1</v>
      </c>
      <c r="AD508" s="18"/>
      <c r="AE508" s="18">
        <f t="shared" si="22"/>
        <v>24</v>
      </c>
      <c r="AF508" s="18">
        <f t="shared" si="23"/>
        <v>4</v>
      </c>
      <c r="AG508" s="19">
        <f>Tableau2[[#This Row],[Teams]]/Tableau2[[#This Row],[Fields]]</f>
        <v>6</v>
      </c>
      <c r="AH508" s="13"/>
      <c r="AI508" s="13"/>
    </row>
    <row r="509" spans="1:35" hidden="1">
      <c r="A509" s="16">
        <v>42959</v>
      </c>
      <c r="B509" s="10" t="s">
        <v>49</v>
      </c>
      <c r="C509" s="11">
        <v>8</v>
      </c>
      <c r="D509" s="10" t="s">
        <v>187</v>
      </c>
      <c r="E509" s="10"/>
      <c r="F509" s="10"/>
      <c r="G509" s="10"/>
      <c r="H509" s="10"/>
      <c r="I509" s="10"/>
      <c r="J509" s="10"/>
      <c r="K509" s="10"/>
      <c r="L509" s="10"/>
      <c r="M509" s="10">
        <v>8</v>
      </c>
      <c r="N509" s="10"/>
      <c r="O509" s="10"/>
      <c r="P509" s="10"/>
      <c r="Q509" s="10">
        <v>16</v>
      </c>
      <c r="R509" s="10"/>
      <c r="S509" s="10"/>
      <c r="T509" s="10"/>
      <c r="U509" s="10">
        <v>11</v>
      </c>
      <c r="V509" s="16" t="str">
        <f t="shared" si="21"/>
        <v>Portugal42959</v>
      </c>
      <c r="W509" s="17" t="s">
        <v>38</v>
      </c>
      <c r="X509" s="17" t="s">
        <v>34</v>
      </c>
      <c r="Y509" s="18">
        <v>185</v>
      </c>
      <c r="Z50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09" s="18">
        <v>97</v>
      </c>
      <c r="AB5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09" s="18">
        <v>2</v>
      </c>
      <c r="AD509" s="18">
        <v>8</v>
      </c>
      <c r="AE509" s="18">
        <f t="shared" si="22"/>
        <v>35</v>
      </c>
      <c r="AF509" s="18">
        <f t="shared" si="23"/>
        <v>3</v>
      </c>
      <c r="AG509" s="19">
        <f>Tableau2[[#This Row],[Teams]]/Tableau2[[#This Row],[Fields]]</f>
        <v>11.666666666666666</v>
      </c>
      <c r="AH509" s="13"/>
      <c r="AI509" s="13"/>
    </row>
    <row r="510" spans="1:35" hidden="1">
      <c r="A510" s="16">
        <v>42959</v>
      </c>
      <c r="B510" s="10" t="s">
        <v>49</v>
      </c>
      <c r="C510" s="11">
        <v>8</v>
      </c>
      <c r="D510" s="10" t="s">
        <v>186</v>
      </c>
      <c r="E510" s="10"/>
      <c r="F510" s="10">
        <v>8</v>
      </c>
      <c r="G510" s="10"/>
      <c r="H510" s="10"/>
      <c r="I510" s="10"/>
      <c r="J510" s="10"/>
      <c r="K510" s="10"/>
      <c r="L510" s="10">
        <v>8</v>
      </c>
      <c r="M510" s="10"/>
      <c r="N510" s="10"/>
      <c r="O510" s="10"/>
      <c r="P510" s="10">
        <v>11</v>
      </c>
      <c r="Q510" s="10"/>
      <c r="R510" s="10"/>
      <c r="S510" s="10"/>
      <c r="T510" s="10">
        <v>10</v>
      </c>
      <c r="U510" s="10"/>
      <c r="V510" s="16" t="str">
        <f t="shared" si="21"/>
        <v>BinckBank Tour42959</v>
      </c>
      <c r="W510" s="17" t="s">
        <v>38</v>
      </c>
      <c r="X510" s="17" t="s">
        <v>34</v>
      </c>
      <c r="Y510" s="18">
        <v>201</v>
      </c>
      <c r="Z51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10" s="18">
        <v>115</v>
      </c>
      <c r="AB51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10" s="18">
        <v>3</v>
      </c>
      <c r="AD510" s="18">
        <v>9</v>
      </c>
      <c r="AE510" s="18">
        <f t="shared" si="22"/>
        <v>37</v>
      </c>
      <c r="AF510" s="18">
        <f t="shared" si="23"/>
        <v>4</v>
      </c>
      <c r="AG510" s="19">
        <f>Tableau2[[#This Row],[Teams]]/Tableau2[[#This Row],[Fields]]</f>
        <v>9.25</v>
      </c>
      <c r="AH510" s="13"/>
      <c r="AI510" s="13"/>
    </row>
    <row r="511" spans="1:35" hidden="1">
      <c r="A511" s="20">
        <v>42959</v>
      </c>
      <c r="B511" s="10" t="s">
        <v>49</v>
      </c>
      <c r="C511" s="21">
        <v>8</v>
      </c>
      <c r="D511" s="10" t="s">
        <v>221</v>
      </c>
      <c r="E511" s="10"/>
      <c r="F511" s="10"/>
      <c r="G511" s="10"/>
      <c r="H511" s="10">
        <v>5</v>
      </c>
      <c r="I511" s="10"/>
      <c r="J511" s="10"/>
      <c r="K511" s="10"/>
      <c r="L511" s="10"/>
      <c r="M511" s="10"/>
      <c r="N511" s="10"/>
      <c r="O511" s="10">
        <v>5</v>
      </c>
      <c r="P511" s="10"/>
      <c r="Q511" s="10"/>
      <c r="R511" s="10">
        <v>9</v>
      </c>
      <c r="S511" s="10"/>
      <c r="T511" s="10"/>
      <c r="U511" s="10"/>
      <c r="V511" s="16" t="str">
        <f t="shared" si="21"/>
        <v>Arctic Race42959</v>
      </c>
      <c r="W511" s="22" t="s">
        <v>38</v>
      </c>
      <c r="X511" s="22" t="s">
        <v>34</v>
      </c>
      <c r="Y511" s="18">
        <v>180</v>
      </c>
      <c r="Z51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11" s="18">
        <v>100</v>
      </c>
      <c r="AB511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1" s="18">
        <v>3</v>
      </c>
      <c r="AD511" s="23">
        <v>8</v>
      </c>
      <c r="AE511" s="18">
        <f t="shared" si="22"/>
        <v>19</v>
      </c>
      <c r="AF511" s="18">
        <f t="shared" si="23"/>
        <v>3</v>
      </c>
      <c r="AG511" s="19">
        <f>Tableau2[[#This Row],[Teams]]/Tableau2[[#This Row],[Fields]]</f>
        <v>6.333333333333333</v>
      </c>
      <c r="AH511" s="13"/>
      <c r="AI511" s="13"/>
    </row>
    <row r="512" spans="1:35" hidden="1">
      <c r="A512" s="16">
        <v>42960</v>
      </c>
      <c r="B512" s="10" t="s">
        <v>50</v>
      </c>
      <c r="C512" s="21">
        <v>8</v>
      </c>
      <c r="D512" s="10" t="s">
        <v>32</v>
      </c>
      <c r="E512" s="10"/>
      <c r="F512" s="10"/>
      <c r="G512" s="10"/>
      <c r="H512" s="10">
        <v>7</v>
      </c>
      <c r="I512" s="10"/>
      <c r="J512" s="10"/>
      <c r="K512" s="10">
        <v>5</v>
      </c>
      <c r="L512" s="10"/>
      <c r="M512" s="10"/>
      <c r="N512" s="10">
        <v>6</v>
      </c>
      <c r="O512" s="10"/>
      <c r="P512" s="10"/>
      <c r="Q512" s="10"/>
      <c r="R512" s="10"/>
      <c r="S512" s="10">
        <v>7</v>
      </c>
      <c r="T512" s="10"/>
      <c r="U512" s="10"/>
      <c r="V512" s="16" t="str">
        <f t="shared" si="21"/>
        <v>Fantasy42960</v>
      </c>
      <c r="W512" s="17" t="s">
        <v>33</v>
      </c>
      <c r="X512" s="17" t="s">
        <v>34</v>
      </c>
      <c r="Y512" s="18">
        <v>148</v>
      </c>
      <c r="Z51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12" s="18">
        <v>94</v>
      </c>
      <c r="AB51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2" s="18">
        <v>1</v>
      </c>
      <c r="AD512" s="18"/>
      <c r="AE512" s="18">
        <f t="shared" si="22"/>
        <v>25</v>
      </c>
      <c r="AF512" s="18">
        <f t="shared" si="23"/>
        <v>4</v>
      </c>
      <c r="AG512" s="19">
        <f>Tableau2[[#This Row],[Teams]]/Tableau2[[#This Row],[Fields]]</f>
        <v>6.25</v>
      </c>
      <c r="AH512" s="13"/>
      <c r="AI512" s="13"/>
    </row>
    <row r="513" spans="1:35" hidden="1">
      <c r="A513" s="16">
        <v>42960</v>
      </c>
      <c r="B513" s="10" t="s">
        <v>50</v>
      </c>
      <c r="C513" s="11">
        <v>8</v>
      </c>
      <c r="D513" s="10" t="s">
        <v>187</v>
      </c>
      <c r="E513" s="10"/>
      <c r="F513" s="10"/>
      <c r="G513" s="10"/>
      <c r="H513" s="10"/>
      <c r="I513" s="10"/>
      <c r="J513" s="10"/>
      <c r="K513" s="10"/>
      <c r="L513" s="10"/>
      <c r="M513" s="10">
        <v>8</v>
      </c>
      <c r="N513" s="10"/>
      <c r="O513" s="10"/>
      <c r="P513" s="10"/>
      <c r="Q513" s="10">
        <v>16</v>
      </c>
      <c r="R513" s="10"/>
      <c r="S513" s="10"/>
      <c r="T513" s="10"/>
      <c r="U513" s="10">
        <v>11</v>
      </c>
      <c r="V513" s="16" t="str">
        <f t="shared" si="21"/>
        <v>Portugal42960</v>
      </c>
      <c r="W513" s="17" t="s">
        <v>38</v>
      </c>
      <c r="X513" s="17" t="s">
        <v>34</v>
      </c>
      <c r="Y513" s="18">
        <v>175</v>
      </c>
      <c r="Z51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13" s="18">
        <v>98</v>
      </c>
      <c r="AB5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3" s="18">
        <v>2</v>
      </c>
      <c r="AD513" s="18">
        <v>8</v>
      </c>
      <c r="AE513" s="18">
        <f t="shared" si="22"/>
        <v>35</v>
      </c>
      <c r="AF513" s="18">
        <f t="shared" si="23"/>
        <v>3</v>
      </c>
      <c r="AG513" s="19">
        <f>Tableau2[[#This Row],[Teams]]/Tableau2[[#This Row],[Fields]]</f>
        <v>11.666666666666666</v>
      </c>
      <c r="AH513" s="13"/>
      <c r="AI513" s="13"/>
    </row>
    <row r="514" spans="1:35" hidden="1">
      <c r="A514" s="16">
        <v>42960</v>
      </c>
      <c r="B514" s="10" t="s">
        <v>50</v>
      </c>
      <c r="C514" s="11">
        <v>8</v>
      </c>
      <c r="D514" s="10" t="s">
        <v>186</v>
      </c>
      <c r="E514" s="10"/>
      <c r="F514" s="10">
        <v>8</v>
      </c>
      <c r="G514" s="10"/>
      <c r="H514" s="10"/>
      <c r="I514" s="10"/>
      <c r="J514" s="10"/>
      <c r="K514" s="10"/>
      <c r="L514" s="10">
        <v>8</v>
      </c>
      <c r="M514" s="10"/>
      <c r="N514" s="10"/>
      <c r="O514" s="10"/>
      <c r="P514" s="10">
        <v>11</v>
      </c>
      <c r="Q514" s="10"/>
      <c r="R514" s="10"/>
      <c r="S514" s="10"/>
      <c r="T514" s="10">
        <v>10</v>
      </c>
      <c r="U514" s="10"/>
      <c r="V514" s="16" t="str">
        <f t="shared" ref="V514:V577" si="24">D514&amp;A514</f>
        <v>BinckBank Tour42960</v>
      </c>
      <c r="W514" s="17" t="s">
        <v>38</v>
      </c>
      <c r="X514" s="17" t="s">
        <v>34</v>
      </c>
      <c r="Y514" s="18">
        <v>191</v>
      </c>
      <c r="Z51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14" s="18">
        <v>108</v>
      </c>
      <c r="AB51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14" s="18">
        <v>3</v>
      </c>
      <c r="AD514" s="18">
        <v>9</v>
      </c>
      <c r="AE514" s="18">
        <f t="shared" ref="AE514:AE577" si="25">SUM(E514:U514)</f>
        <v>37</v>
      </c>
      <c r="AF514" s="18">
        <f t="shared" ref="AF514:AF577" si="26">COUNT(E514:U514)</f>
        <v>4</v>
      </c>
      <c r="AG514" s="19">
        <f>Tableau2[[#This Row],[Teams]]/Tableau2[[#This Row],[Fields]]</f>
        <v>9.25</v>
      </c>
      <c r="AH514" s="13"/>
      <c r="AI514" s="13"/>
    </row>
    <row r="515" spans="1:35" hidden="1">
      <c r="A515" s="20">
        <v>42960</v>
      </c>
      <c r="B515" s="18" t="s">
        <v>50</v>
      </c>
      <c r="C515" s="21">
        <v>8</v>
      </c>
      <c r="D515" s="10" t="s">
        <v>221</v>
      </c>
      <c r="E515" s="10"/>
      <c r="F515" s="10"/>
      <c r="G515" s="10"/>
      <c r="H515" s="10">
        <v>5</v>
      </c>
      <c r="I515" s="10"/>
      <c r="J515" s="10"/>
      <c r="K515" s="10"/>
      <c r="L515" s="10"/>
      <c r="M515" s="10"/>
      <c r="N515" s="10"/>
      <c r="O515" s="10">
        <v>5</v>
      </c>
      <c r="P515" s="10"/>
      <c r="Q515" s="10"/>
      <c r="R515" s="10">
        <v>9</v>
      </c>
      <c r="S515" s="10"/>
      <c r="T515" s="10"/>
      <c r="U515" s="10"/>
      <c r="V515" s="16" t="str">
        <f t="shared" si="24"/>
        <v>Arctic Race42960</v>
      </c>
      <c r="W515" s="22" t="s">
        <v>38</v>
      </c>
      <c r="X515" s="22" t="s">
        <v>34</v>
      </c>
      <c r="Y515" s="18">
        <v>160</v>
      </c>
      <c r="Z51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15" s="18">
        <v>96</v>
      </c>
      <c r="AB515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5" s="18">
        <v>3</v>
      </c>
      <c r="AD515" s="23">
        <v>8</v>
      </c>
      <c r="AE515" s="18">
        <f t="shared" si="25"/>
        <v>19</v>
      </c>
      <c r="AF515" s="18">
        <f t="shared" si="26"/>
        <v>3</v>
      </c>
      <c r="AG515" s="19">
        <f>Tableau2[[#This Row],[Teams]]/Tableau2[[#This Row],[Fields]]</f>
        <v>6.333333333333333</v>
      </c>
      <c r="AH515" s="13"/>
      <c r="AI515" s="13"/>
    </row>
    <row r="516" spans="1:35" hidden="1">
      <c r="A516" s="16">
        <v>42961</v>
      </c>
      <c r="B516" s="10" t="s">
        <v>36</v>
      </c>
      <c r="C516" s="21">
        <v>8</v>
      </c>
      <c r="D516" s="10" t="s">
        <v>32</v>
      </c>
      <c r="E516" s="10"/>
      <c r="F516" s="10"/>
      <c r="G516" s="10">
        <v>11</v>
      </c>
      <c r="H516" s="10"/>
      <c r="I516" s="10"/>
      <c r="J516" s="10"/>
      <c r="K516" s="10"/>
      <c r="L516" s="10">
        <v>14</v>
      </c>
      <c r="M516" s="10"/>
      <c r="N516" s="10"/>
      <c r="O516" s="10">
        <v>12</v>
      </c>
      <c r="P516" s="10"/>
      <c r="Q516" s="10"/>
      <c r="R516" s="10">
        <v>10</v>
      </c>
      <c r="S516" s="10"/>
      <c r="T516" s="10">
        <v>7</v>
      </c>
      <c r="U516" s="10"/>
      <c r="V516" s="16" t="str">
        <f t="shared" si="24"/>
        <v>Fantasy42961</v>
      </c>
      <c r="W516" s="17" t="s">
        <v>33</v>
      </c>
      <c r="X516" s="17" t="s">
        <v>39</v>
      </c>
      <c r="Y516" s="18">
        <v>155</v>
      </c>
      <c r="Z51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16" s="18">
        <v>95</v>
      </c>
      <c r="AB5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6" s="18">
        <v>1</v>
      </c>
      <c r="AD516" s="18"/>
      <c r="AE516" s="18">
        <f t="shared" si="25"/>
        <v>54</v>
      </c>
      <c r="AF516" s="18">
        <f t="shared" si="26"/>
        <v>5</v>
      </c>
      <c r="AG516" s="19">
        <f>Tableau2[[#This Row],[Teams]]/Tableau2[[#This Row],[Fields]]</f>
        <v>10.8</v>
      </c>
      <c r="AH516" s="13"/>
      <c r="AI516" s="13"/>
    </row>
    <row r="517" spans="1:35" hidden="1">
      <c r="A517" s="16">
        <v>42961</v>
      </c>
      <c r="B517" s="10" t="s">
        <v>36</v>
      </c>
      <c r="C517" s="11">
        <v>8</v>
      </c>
      <c r="D517" s="10" t="s">
        <v>187</v>
      </c>
      <c r="E517" s="10"/>
      <c r="F517" s="10"/>
      <c r="G517" s="10"/>
      <c r="H517" s="10"/>
      <c r="I517" s="10"/>
      <c r="J517" s="10"/>
      <c r="K517" s="10"/>
      <c r="L517" s="10"/>
      <c r="M517" s="10">
        <v>8</v>
      </c>
      <c r="N517" s="10"/>
      <c r="O517" s="10"/>
      <c r="P517" s="10"/>
      <c r="Q517" s="10">
        <v>16</v>
      </c>
      <c r="R517" s="10"/>
      <c r="S517" s="10"/>
      <c r="T517" s="10"/>
      <c r="U517" s="10">
        <v>11</v>
      </c>
      <c r="V517" s="16" t="str">
        <f t="shared" si="24"/>
        <v>Portugal42961</v>
      </c>
      <c r="W517" s="17" t="s">
        <v>38</v>
      </c>
      <c r="X517" s="17" t="s">
        <v>34</v>
      </c>
      <c r="Y517" s="18">
        <v>168</v>
      </c>
      <c r="Z51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17" s="18">
        <v>87</v>
      </c>
      <c r="AB51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17" s="18">
        <v>2</v>
      </c>
      <c r="AD517" s="18">
        <v>8</v>
      </c>
      <c r="AE517" s="18">
        <f t="shared" si="25"/>
        <v>35</v>
      </c>
      <c r="AF517" s="18">
        <f t="shared" si="26"/>
        <v>3</v>
      </c>
      <c r="AG517" s="19">
        <f>Tableau2[[#This Row],[Teams]]/Tableau2[[#This Row],[Fields]]</f>
        <v>11.666666666666666</v>
      </c>
      <c r="AH517" s="13"/>
      <c r="AI517" s="13"/>
    </row>
    <row r="518" spans="1:35" hidden="1">
      <c r="A518" s="16">
        <v>42962</v>
      </c>
      <c r="B518" s="10" t="s">
        <v>42</v>
      </c>
      <c r="C518" s="21">
        <v>8</v>
      </c>
      <c r="D518" s="10" t="s">
        <v>32</v>
      </c>
      <c r="E518" s="10"/>
      <c r="F518" s="10">
        <v>7</v>
      </c>
      <c r="G518" s="10"/>
      <c r="H518" s="10"/>
      <c r="I518" s="10"/>
      <c r="J518" s="10"/>
      <c r="K518" s="10">
        <v>7</v>
      </c>
      <c r="L518" s="10"/>
      <c r="M518" s="10"/>
      <c r="N518" s="10"/>
      <c r="O518" s="10"/>
      <c r="P518" s="10">
        <v>6</v>
      </c>
      <c r="Q518" s="10"/>
      <c r="R518" s="10"/>
      <c r="S518" s="10">
        <v>8</v>
      </c>
      <c r="T518" s="10"/>
      <c r="U518" s="10"/>
      <c r="V518" s="16" t="str">
        <f t="shared" si="24"/>
        <v>Fantasy42962</v>
      </c>
      <c r="W518" s="17" t="s">
        <v>33</v>
      </c>
      <c r="X518" s="17" t="s">
        <v>39</v>
      </c>
      <c r="Y518" s="18">
        <v>148</v>
      </c>
      <c r="Z51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18" s="18">
        <v>98</v>
      </c>
      <c r="AB5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8" s="18">
        <v>1</v>
      </c>
      <c r="AD518" s="18"/>
      <c r="AE518" s="18">
        <f t="shared" si="25"/>
        <v>28</v>
      </c>
      <c r="AF518" s="18">
        <f t="shared" si="26"/>
        <v>4</v>
      </c>
      <c r="AG518" s="19">
        <f>Tableau2[[#This Row],[Teams]]/Tableau2[[#This Row],[Fields]]</f>
        <v>7</v>
      </c>
      <c r="AH518" s="13"/>
      <c r="AI518" s="13"/>
    </row>
    <row r="519" spans="1:35" hidden="1">
      <c r="A519" s="16">
        <v>42962</v>
      </c>
      <c r="B519" s="10" t="s">
        <v>42</v>
      </c>
      <c r="C519" s="11">
        <v>8</v>
      </c>
      <c r="D519" s="10" t="s">
        <v>187</v>
      </c>
      <c r="E519" s="10"/>
      <c r="F519" s="10"/>
      <c r="G519" s="10"/>
      <c r="H519" s="10"/>
      <c r="I519" s="10"/>
      <c r="J519" s="10"/>
      <c r="K519" s="10"/>
      <c r="L519" s="10"/>
      <c r="M519" s="10">
        <v>8</v>
      </c>
      <c r="N519" s="10"/>
      <c r="O519" s="10"/>
      <c r="P519" s="10"/>
      <c r="Q519" s="10">
        <v>16</v>
      </c>
      <c r="R519" s="10"/>
      <c r="S519" s="10"/>
      <c r="T519" s="10"/>
      <c r="U519" s="10">
        <v>11</v>
      </c>
      <c r="V519" s="16" t="str">
        <f t="shared" si="24"/>
        <v>Portugal42962</v>
      </c>
      <c r="W519" s="17" t="s">
        <v>38</v>
      </c>
      <c r="X519" s="17" t="s">
        <v>34</v>
      </c>
      <c r="Y519" s="18">
        <v>172</v>
      </c>
      <c r="Z51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19" s="18">
        <v>95</v>
      </c>
      <c r="AB51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19" s="18">
        <v>2</v>
      </c>
      <c r="AD519" s="18">
        <v>8</v>
      </c>
      <c r="AE519" s="18">
        <f t="shared" si="25"/>
        <v>35</v>
      </c>
      <c r="AF519" s="18">
        <f t="shared" si="26"/>
        <v>3</v>
      </c>
      <c r="AG519" s="19">
        <f>Tableau2[[#This Row],[Teams]]/Tableau2[[#This Row],[Fields]]</f>
        <v>11.666666666666666</v>
      </c>
      <c r="AH519" s="13"/>
      <c r="AI519" s="13"/>
    </row>
    <row r="520" spans="1:35" hidden="1">
      <c r="A520" s="20">
        <v>42962</v>
      </c>
      <c r="B520" s="10" t="s">
        <v>42</v>
      </c>
      <c r="C520" s="21">
        <v>8</v>
      </c>
      <c r="D520" s="10" t="s">
        <v>229</v>
      </c>
      <c r="E520" s="10"/>
      <c r="F520" s="10"/>
      <c r="G520" s="10">
        <v>8</v>
      </c>
      <c r="H520" s="10"/>
      <c r="I520" s="10"/>
      <c r="J520" s="10"/>
      <c r="K520" s="10"/>
      <c r="L520" s="10">
        <v>6</v>
      </c>
      <c r="M520" s="10"/>
      <c r="N520" s="10"/>
      <c r="O520" s="10">
        <v>10</v>
      </c>
      <c r="P520" s="10"/>
      <c r="Q520" s="10"/>
      <c r="R520" s="10">
        <v>10</v>
      </c>
      <c r="S520" s="10"/>
      <c r="T520" s="10">
        <v>6</v>
      </c>
      <c r="U520" s="10"/>
      <c r="V520" s="16" t="str">
        <f t="shared" si="24"/>
        <v>Limousin42962</v>
      </c>
      <c r="W520" s="22" t="s">
        <v>38</v>
      </c>
      <c r="X520" s="22" t="s">
        <v>34</v>
      </c>
      <c r="Y520" s="18">
        <v>168</v>
      </c>
      <c r="Z52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20" s="18">
        <v>92</v>
      </c>
      <c r="AB52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0" s="18">
        <v>2</v>
      </c>
      <c r="AD520" s="23">
        <v>8</v>
      </c>
      <c r="AE520" s="18">
        <f t="shared" si="25"/>
        <v>40</v>
      </c>
      <c r="AF520" s="18">
        <f t="shared" si="26"/>
        <v>5</v>
      </c>
      <c r="AG520" s="19">
        <f>Tableau2[[#This Row],[Teams]]/Tableau2[[#This Row],[Fields]]</f>
        <v>8</v>
      </c>
      <c r="AH520" s="13"/>
      <c r="AI520" s="13"/>
    </row>
    <row r="521" spans="1:35" hidden="1">
      <c r="A521" s="16">
        <v>42963</v>
      </c>
      <c r="B521" s="10" t="s">
        <v>44</v>
      </c>
      <c r="C521" s="21">
        <v>8</v>
      </c>
      <c r="D521" s="10" t="s">
        <v>32</v>
      </c>
      <c r="E521" s="10"/>
      <c r="F521" s="10">
        <v>6</v>
      </c>
      <c r="G521" s="10"/>
      <c r="H521" s="10"/>
      <c r="I521" s="10"/>
      <c r="J521" s="10"/>
      <c r="K521" s="10">
        <v>3</v>
      </c>
      <c r="L521" s="10"/>
      <c r="M521" s="10"/>
      <c r="N521" s="10"/>
      <c r="O521" s="10"/>
      <c r="P521" s="10">
        <v>12</v>
      </c>
      <c r="Q521" s="10"/>
      <c r="R521" s="10"/>
      <c r="S521" s="10">
        <v>7</v>
      </c>
      <c r="T521" s="10"/>
      <c r="U521" s="10"/>
      <c r="V521" s="16" t="str">
        <f t="shared" si="24"/>
        <v>Fantasy42963</v>
      </c>
      <c r="W521" s="17" t="s">
        <v>33</v>
      </c>
      <c r="X521" s="17" t="s">
        <v>34</v>
      </c>
      <c r="Y521" s="18">
        <v>161</v>
      </c>
      <c r="Z52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21" s="18">
        <v>96</v>
      </c>
      <c r="AB5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1" s="18">
        <v>1</v>
      </c>
      <c r="AD521" s="18"/>
      <c r="AE521" s="18">
        <f t="shared" si="25"/>
        <v>28</v>
      </c>
      <c r="AF521" s="18">
        <f t="shared" si="26"/>
        <v>4</v>
      </c>
      <c r="AG521" s="19">
        <f>Tableau2[[#This Row],[Teams]]/Tableau2[[#This Row],[Fields]]</f>
        <v>7</v>
      </c>
      <c r="AH521" s="13"/>
      <c r="AI521" s="13"/>
    </row>
    <row r="522" spans="1:35" hidden="1">
      <c r="A522" s="16">
        <v>42963</v>
      </c>
      <c r="B522" s="10" t="s">
        <v>44</v>
      </c>
      <c r="C522" s="11">
        <v>8</v>
      </c>
      <c r="D522" s="10" t="s">
        <v>187</v>
      </c>
      <c r="E522" s="10"/>
      <c r="F522" s="10"/>
      <c r="G522" s="10"/>
      <c r="H522" s="10"/>
      <c r="I522" s="10"/>
      <c r="J522" s="10"/>
      <c r="K522" s="10"/>
      <c r="L522" s="10"/>
      <c r="M522" s="10">
        <v>8</v>
      </c>
      <c r="N522" s="10"/>
      <c r="O522" s="10"/>
      <c r="P522" s="10"/>
      <c r="Q522" s="10">
        <v>16</v>
      </c>
      <c r="R522" s="10"/>
      <c r="S522" s="10"/>
      <c r="T522" s="10"/>
      <c r="U522" s="10">
        <v>11</v>
      </c>
      <c r="V522" s="16" t="str">
        <f t="shared" si="24"/>
        <v>Portugal42963</v>
      </c>
      <c r="W522" s="17" t="s">
        <v>38</v>
      </c>
      <c r="X522" s="17" t="s">
        <v>47</v>
      </c>
      <c r="Y522" s="18">
        <v>193</v>
      </c>
      <c r="Z52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22" s="18">
        <v>103</v>
      </c>
      <c r="AB5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2" s="18">
        <v>2</v>
      </c>
      <c r="AD522" s="18">
        <v>8</v>
      </c>
      <c r="AE522" s="18">
        <f t="shared" si="25"/>
        <v>35</v>
      </c>
      <c r="AF522" s="18">
        <f t="shared" si="26"/>
        <v>3</v>
      </c>
      <c r="AG522" s="19">
        <f>Tableau2[[#This Row],[Teams]]/Tableau2[[#This Row],[Fields]]</f>
        <v>11.666666666666666</v>
      </c>
      <c r="AH522" s="13"/>
      <c r="AI522" s="13"/>
    </row>
    <row r="523" spans="1:35" hidden="1">
      <c r="A523" s="20">
        <v>42963</v>
      </c>
      <c r="B523" s="10" t="s">
        <v>44</v>
      </c>
      <c r="C523" s="21">
        <v>8</v>
      </c>
      <c r="D523" s="10" t="s">
        <v>229</v>
      </c>
      <c r="E523" s="10"/>
      <c r="F523" s="10"/>
      <c r="G523" s="10">
        <v>8</v>
      </c>
      <c r="H523" s="10"/>
      <c r="I523" s="10"/>
      <c r="J523" s="10"/>
      <c r="K523" s="10"/>
      <c r="L523" s="10">
        <v>6</v>
      </c>
      <c r="M523" s="10"/>
      <c r="N523" s="10"/>
      <c r="O523" s="10">
        <v>10</v>
      </c>
      <c r="P523" s="10"/>
      <c r="Q523" s="10"/>
      <c r="R523" s="10">
        <v>10</v>
      </c>
      <c r="S523" s="10"/>
      <c r="T523" s="10">
        <v>6</v>
      </c>
      <c r="U523" s="10"/>
      <c r="V523" s="16" t="str">
        <f t="shared" si="24"/>
        <v>Limousin42963</v>
      </c>
      <c r="W523" s="22" t="s">
        <v>38</v>
      </c>
      <c r="X523" s="22" t="s">
        <v>47</v>
      </c>
      <c r="Y523" s="18">
        <v>186</v>
      </c>
      <c r="Z52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23" s="18">
        <v>109</v>
      </c>
      <c r="AB52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23" s="18">
        <v>2</v>
      </c>
      <c r="AD523" s="23">
        <v>8</v>
      </c>
      <c r="AE523" s="18">
        <f t="shared" si="25"/>
        <v>40</v>
      </c>
      <c r="AF523" s="18">
        <f t="shared" si="26"/>
        <v>5</v>
      </c>
      <c r="AG523" s="19">
        <f>Tableau2[[#This Row],[Teams]]/Tableau2[[#This Row],[Fields]]</f>
        <v>8</v>
      </c>
      <c r="AH523" s="13"/>
      <c r="AI523" s="13"/>
    </row>
    <row r="524" spans="1:35" hidden="1">
      <c r="A524" s="16">
        <v>42964</v>
      </c>
      <c r="B524" s="10" t="s">
        <v>46</v>
      </c>
      <c r="C524" s="21">
        <v>8</v>
      </c>
      <c r="D524" s="10" t="s">
        <v>32</v>
      </c>
      <c r="E524" s="10"/>
      <c r="F524" s="10">
        <v>9</v>
      </c>
      <c r="G524" s="10"/>
      <c r="H524" s="10"/>
      <c r="I524" s="10"/>
      <c r="J524" s="10"/>
      <c r="K524" s="10">
        <v>8</v>
      </c>
      <c r="L524" s="10"/>
      <c r="M524" s="10"/>
      <c r="N524" s="10"/>
      <c r="O524" s="10"/>
      <c r="P524" s="10">
        <v>6</v>
      </c>
      <c r="Q524" s="10"/>
      <c r="R524" s="10"/>
      <c r="S524" s="10">
        <v>9</v>
      </c>
      <c r="T524" s="10"/>
      <c r="U524" s="10"/>
      <c r="V524" s="16" t="str">
        <f t="shared" si="24"/>
        <v>Fantasy42964</v>
      </c>
      <c r="W524" s="17" t="s">
        <v>33</v>
      </c>
      <c r="X524" s="17" t="s">
        <v>34</v>
      </c>
      <c r="Y524" s="18">
        <v>173</v>
      </c>
      <c r="Z52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24" s="18">
        <v>95</v>
      </c>
      <c r="AB5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4" s="18">
        <v>1</v>
      </c>
      <c r="AD524" s="18"/>
      <c r="AE524" s="18">
        <f t="shared" si="25"/>
        <v>32</v>
      </c>
      <c r="AF524" s="18">
        <f t="shared" si="26"/>
        <v>4</v>
      </c>
      <c r="AG524" s="19">
        <f>Tableau2[[#This Row],[Teams]]/Tableau2[[#This Row],[Fields]]</f>
        <v>8</v>
      </c>
      <c r="AH524" s="13"/>
      <c r="AI524" s="13"/>
    </row>
    <row r="525" spans="1:35" hidden="1">
      <c r="A525" s="16">
        <v>42964</v>
      </c>
      <c r="B525" s="10" t="s">
        <v>46</v>
      </c>
      <c r="C525" s="11">
        <v>8</v>
      </c>
      <c r="D525" s="10" t="s">
        <v>187</v>
      </c>
      <c r="E525" s="10"/>
      <c r="F525" s="10"/>
      <c r="G525" s="10"/>
      <c r="H525" s="10"/>
      <c r="I525" s="10"/>
      <c r="J525" s="10"/>
      <c r="K525" s="10"/>
      <c r="L525" s="10"/>
      <c r="M525" s="10">
        <v>8</v>
      </c>
      <c r="N525" s="10"/>
      <c r="O525" s="10"/>
      <c r="P525" s="10"/>
      <c r="Q525" s="10">
        <v>16</v>
      </c>
      <c r="R525" s="10"/>
      <c r="S525" s="10"/>
      <c r="T525" s="10"/>
      <c r="U525" s="10">
        <v>11</v>
      </c>
      <c r="V525" s="16" t="str">
        <f t="shared" si="24"/>
        <v>Portugal42964</v>
      </c>
      <c r="W525" s="17" t="s">
        <v>38</v>
      </c>
      <c r="X525" s="17" t="s">
        <v>45</v>
      </c>
      <c r="Y525" s="18">
        <v>20</v>
      </c>
      <c r="Z52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25" s="18">
        <v>19</v>
      </c>
      <c r="AB52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25" s="18">
        <v>2</v>
      </c>
      <c r="AD525" s="18">
        <v>8</v>
      </c>
      <c r="AE525" s="18">
        <f t="shared" si="25"/>
        <v>35</v>
      </c>
      <c r="AF525" s="18">
        <f t="shared" si="26"/>
        <v>3</v>
      </c>
      <c r="AG525" s="19">
        <f>Tableau2[[#This Row],[Teams]]/Tableau2[[#This Row],[Fields]]</f>
        <v>11.666666666666666</v>
      </c>
      <c r="AH525" s="13"/>
      <c r="AI525" s="13"/>
    </row>
    <row r="526" spans="1:35" hidden="1">
      <c r="A526" s="20">
        <v>42964</v>
      </c>
      <c r="B526" s="10" t="s">
        <v>46</v>
      </c>
      <c r="C526" s="21">
        <v>8</v>
      </c>
      <c r="D526" s="10" t="s">
        <v>229</v>
      </c>
      <c r="E526" s="10"/>
      <c r="F526" s="10"/>
      <c r="G526" s="10">
        <v>8</v>
      </c>
      <c r="H526" s="10"/>
      <c r="I526" s="10"/>
      <c r="J526" s="10"/>
      <c r="K526" s="10"/>
      <c r="L526" s="10">
        <v>6</v>
      </c>
      <c r="M526" s="10"/>
      <c r="N526" s="10"/>
      <c r="O526" s="10">
        <v>10</v>
      </c>
      <c r="P526" s="10"/>
      <c r="Q526" s="10"/>
      <c r="R526" s="10">
        <v>10</v>
      </c>
      <c r="S526" s="10"/>
      <c r="T526" s="10">
        <v>6</v>
      </c>
      <c r="U526" s="10"/>
      <c r="V526" s="16" t="str">
        <f t="shared" si="24"/>
        <v>Limousin42964</v>
      </c>
      <c r="W526" s="22" t="s">
        <v>38</v>
      </c>
      <c r="X526" s="22" t="s">
        <v>34</v>
      </c>
      <c r="Y526" s="18">
        <v>185</v>
      </c>
      <c r="Z52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26" s="18">
        <v>102</v>
      </c>
      <c r="AB52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6" s="18">
        <v>2</v>
      </c>
      <c r="AD526" s="23">
        <v>8</v>
      </c>
      <c r="AE526" s="18">
        <f t="shared" si="25"/>
        <v>40</v>
      </c>
      <c r="AF526" s="18">
        <f t="shared" si="26"/>
        <v>5</v>
      </c>
      <c r="AG526" s="19">
        <f>Tableau2[[#This Row],[Teams]]/Tableau2[[#This Row],[Fields]]</f>
        <v>8</v>
      </c>
      <c r="AH526" s="13"/>
      <c r="AI526" s="13"/>
    </row>
    <row r="527" spans="1:35" hidden="1">
      <c r="A527" s="16">
        <v>42965</v>
      </c>
      <c r="B527" s="10" t="s">
        <v>48</v>
      </c>
      <c r="C527" s="21">
        <v>8</v>
      </c>
      <c r="D527" s="10" t="s">
        <v>223</v>
      </c>
      <c r="E527" s="10"/>
      <c r="F527" s="10">
        <v>9</v>
      </c>
      <c r="G527" s="10"/>
      <c r="H527" s="10"/>
      <c r="I527" s="10"/>
      <c r="J527" s="10"/>
      <c r="K527" s="10">
        <v>7</v>
      </c>
      <c r="L527" s="10"/>
      <c r="M527" s="10"/>
      <c r="N527" s="10"/>
      <c r="O527" s="10"/>
      <c r="P527" s="10">
        <v>11</v>
      </c>
      <c r="Q527" s="10"/>
      <c r="R527" s="10"/>
      <c r="S527" s="10">
        <v>13</v>
      </c>
      <c r="T527" s="10"/>
      <c r="U527" s="10"/>
      <c r="V527" s="16" t="str">
        <f t="shared" si="24"/>
        <v>Veenendaal42965</v>
      </c>
      <c r="W527" s="17" t="s">
        <v>33</v>
      </c>
      <c r="X527" s="17" t="s">
        <v>39</v>
      </c>
      <c r="Y527" s="18">
        <v>210</v>
      </c>
      <c r="Z52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27" s="18">
        <v>110</v>
      </c>
      <c r="AB5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27" s="18">
        <v>2</v>
      </c>
      <c r="AD527" s="18"/>
      <c r="AE527" s="18">
        <f t="shared" si="25"/>
        <v>40</v>
      </c>
      <c r="AF527" s="18">
        <f t="shared" si="26"/>
        <v>4</v>
      </c>
      <c r="AG527" s="19">
        <f>Tableau2[[#This Row],[Teams]]/Tableau2[[#This Row],[Fields]]</f>
        <v>10</v>
      </c>
      <c r="AH527" s="13"/>
      <c r="AI527" s="13"/>
    </row>
    <row r="528" spans="1:35" hidden="1">
      <c r="A528" s="20">
        <v>42965</v>
      </c>
      <c r="B528" s="10" t="s">
        <v>48</v>
      </c>
      <c r="C528" s="21">
        <v>8</v>
      </c>
      <c r="D528" s="10" t="s">
        <v>229</v>
      </c>
      <c r="E528" s="10"/>
      <c r="F528" s="10"/>
      <c r="G528" s="10">
        <v>8</v>
      </c>
      <c r="H528" s="10"/>
      <c r="I528" s="10"/>
      <c r="J528" s="10"/>
      <c r="K528" s="10"/>
      <c r="L528" s="10">
        <v>6</v>
      </c>
      <c r="M528" s="10"/>
      <c r="N528" s="10"/>
      <c r="O528" s="10">
        <v>10</v>
      </c>
      <c r="P528" s="10"/>
      <c r="Q528" s="10"/>
      <c r="R528" s="10">
        <v>10</v>
      </c>
      <c r="S528" s="10"/>
      <c r="T528" s="10">
        <v>6</v>
      </c>
      <c r="U528" s="10"/>
      <c r="V528" s="16" t="str">
        <f t="shared" si="24"/>
        <v>Limousin42965</v>
      </c>
      <c r="W528" s="22" t="s">
        <v>38</v>
      </c>
      <c r="X528" s="22" t="s">
        <v>34</v>
      </c>
      <c r="Y528" s="18">
        <v>169</v>
      </c>
      <c r="Z52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28" s="18">
        <v>101</v>
      </c>
      <c r="AB52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28" s="18">
        <v>2</v>
      </c>
      <c r="AD528" s="23">
        <v>8</v>
      </c>
      <c r="AE528" s="18">
        <f t="shared" si="25"/>
        <v>40</v>
      </c>
      <c r="AF528" s="18">
        <f t="shared" si="26"/>
        <v>5</v>
      </c>
      <c r="AG528" s="19">
        <f>Tableau2[[#This Row],[Teams]]/Tableau2[[#This Row],[Fields]]</f>
        <v>8</v>
      </c>
      <c r="AH528" s="13"/>
      <c r="AI528" s="13"/>
    </row>
    <row r="529" spans="1:35" hidden="1">
      <c r="A529" s="16">
        <v>42966</v>
      </c>
      <c r="B529" s="10" t="s">
        <v>49</v>
      </c>
      <c r="C529" s="21">
        <v>8</v>
      </c>
      <c r="D529" s="10" t="s">
        <v>32</v>
      </c>
      <c r="E529" s="10"/>
      <c r="F529" s="10"/>
      <c r="G529" s="10"/>
      <c r="H529" s="10">
        <v>12</v>
      </c>
      <c r="I529" s="10"/>
      <c r="J529" s="10"/>
      <c r="K529" s="10"/>
      <c r="L529" s="10">
        <v>11</v>
      </c>
      <c r="M529" s="10"/>
      <c r="N529" s="10"/>
      <c r="O529" s="10"/>
      <c r="P529" s="10">
        <v>6</v>
      </c>
      <c r="Q529" s="10"/>
      <c r="R529" s="10">
        <v>8</v>
      </c>
      <c r="S529" s="10"/>
      <c r="T529" s="10"/>
      <c r="U529" s="10">
        <v>8</v>
      </c>
      <c r="V529" s="16" t="str">
        <f t="shared" si="24"/>
        <v>Fantasy42966</v>
      </c>
      <c r="W529" s="17" t="s">
        <v>33</v>
      </c>
      <c r="X529" s="17" t="s">
        <v>34</v>
      </c>
      <c r="Y529" s="18">
        <v>122</v>
      </c>
      <c r="Z529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529" s="18">
        <v>82</v>
      </c>
      <c r="AB5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29" s="18">
        <v>1</v>
      </c>
      <c r="AD529" s="18"/>
      <c r="AE529" s="18">
        <f t="shared" si="25"/>
        <v>45</v>
      </c>
      <c r="AF529" s="18">
        <f t="shared" si="26"/>
        <v>5</v>
      </c>
      <c r="AG529" s="19">
        <f>Tableau2[[#This Row],[Teams]]/Tableau2[[#This Row],[Fields]]</f>
        <v>9</v>
      </c>
      <c r="AH529" s="13"/>
      <c r="AI529" s="13"/>
    </row>
    <row r="530" spans="1:35" hidden="1">
      <c r="A530" s="20">
        <v>42966</v>
      </c>
      <c r="B530" s="10" t="s">
        <v>49</v>
      </c>
      <c r="C530" s="21">
        <v>8</v>
      </c>
      <c r="D530" s="10" t="s">
        <v>231</v>
      </c>
      <c r="E530" s="10"/>
      <c r="F530" s="10"/>
      <c r="G530" s="10">
        <v>10</v>
      </c>
      <c r="H530" s="10"/>
      <c r="I530" s="10"/>
      <c r="J530" s="10"/>
      <c r="K530" s="10">
        <v>4</v>
      </c>
      <c r="L530" s="10"/>
      <c r="M530" s="10"/>
      <c r="N530" s="10"/>
      <c r="O530" s="10">
        <v>10</v>
      </c>
      <c r="P530" s="10"/>
      <c r="Q530" s="10">
        <v>15</v>
      </c>
      <c r="R530" s="10"/>
      <c r="S530" s="10"/>
      <c r="T530" s="10">
        <v>12</v>
      </c>
      <c r="U530" s="10"/>
      <c r="V530" s="16" t="str">
        <f t="shared" si="24"/>
        <v>Vuelta42966</v>
      </c>
      <c r="W530" s="22" t="s">
        <v>38</v>
      </c>
      <c r="X530" s="22" t="s">
        <v>54</v>
      </c>
      <c r="Y530" s="18">
        <v>14</v>
      </c>
      <c r="Z53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30" s="18">
        <v>13</v>
      </c>
      <c r="AB53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30" s="18">
        <v>5</v>
      </c>
      <c r="AD530" s="23">
        <v>9</v>
      </c>
      <c r="AE530" s="18">
        <f t="shared" si="25"/>
        <v>51</v>
      </c>
      <c r="AF530" s="18">
        <f t="shared" si="26"/>
        <v>5</v>
      </c>
      <c r="AG530" s="19">
        <f>Tableau2[[#This Row],[Teams]]/Tableau2[[#This Row],[Fields]]</f>
        <v>10.199999999999999</v>
      </c>
      <c r="AH530" s="13"/>
      <c r="AI530" s="13"/>
    </row>
    <row r="531" spans="1:35" hidden="1">
      <c r="A531" s="16">
        <v>42967</v>
      </c>
      <c r="B531" s="10" t="s">
        <v>50</v>
      </c>
      <c r="C531" s="21">
        <v>8</v>
      </c>
      <c r="D531" s="10" t="s">
        <v>224</v>
      </c>
      <c r="E531" s="10"/>
      <c r="F531" s="10">
        <v>7</v>
      </c>
      <c r="G531" s="10"/>
      <c r="H531" s="10"/>
      <c r="I531" s="10"/>
      <c r="J531" s="10"/>
      <c r="K531" s="10"/>
      <c r="L531" s="10">
        <v>15</v>
      </c>
      <c r="M531" s="10"/>
      <c r="N531" s="10"/>
      <c r="O531" s="10"/>
      <c r="P531" s="10">
        <v>10</v>
      </c>
      <c r="Q531" s="10"/>
      <c r="R531" s="10">
        <v>8</v>
      </c>
      <c r="S531" s="10"/>
      <c r="T531" s="10">
        <v>10</v>
      </c>
      <c r="U531" s="10"/>
      <c r="V531" s="16" t="str">
        <f t="shared" si="24"/>
        <v>Hamburg42967</v>
      </c>
      <c r="W531" s="17" t="s">
        <v>33</v>
      </c>
      <c r="X531" s="17" t="s">
        <v>39</v>
      </c>
      <c r="Y531" s="18">
        <v>243</v>
      </c>
      <c r="Z53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31" s="18">
        <v>129</v>
      </c>
      <c r="AB5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31" s="18">
        <v>5</v>
      </c>
      <c r="AD531" s="18"/>
      <c r="AE531" s="18">
        <f t="shared" si="25"/>
        <v>50</v>
      </c>
      <c r="AF531" s="18">
        <f t="shared" si="26"/>
        <v>5</v>
      </c>
      <c r="AG531" s="19">
        <f>Tableau2[[#This Row],[Teams]]/Tableau2[[#This Row],[Fields]]</f>
        <v>10</v>
      </c>
      <c r="AH531" s="13"/>
      <c r="AI531" s="13"/>
    </row>
    <row r="532" spans="1:35" hidden="1">
      <c r="A532" s="20">
        <v>42967</v>
      </c>
      <c r="B532" s="10" t="s">
        <v>50</v>
      </c>
      <c r="C532" s="21">
        <v>8</v>
      </c>
      <c r="D532" s="10" t="s">
        <v>231</v>
      </c>
      <c r="E532" s="10"/>
      <c r="F532" s="10"/>
      <c r="G532" s="10">
        <v>10</v>
      </c>
      <c r="H532" s="10"/>
      <c r="I532" s="10"/>
      <c r="J532" s="10"/>
      <c r="K532" s="10">
        <v>4</v>
      </c>
      <c r="L532" s="10"/>
      <c r="M532" s="10"/>
      <c r="N532" s="10"/>
      <c r="O532" s="10">
        <v>10</v>
      </c>
      <c r="P532" s="10"/>
      <c r="Q532" s="10">
        <v>15</v>
      </c>
      <c r="R532" s="10"/>
      <c r="S532" s="10"/>
      <c r="T532" s="10">
        <v>12</v>
      </c>
      <c r="U532" s="10"/>
      <c r="V532" s="16" t="str">
        <f t="shared" si="24"/>
        <v>Vuelta42967</v>
      </c>
      <c r="W532" s="22" t="s">
        <v>38</v>
      </c>
      <c r="X532" s="22" t="s">
        <v>39</v>
      </c>
      <c r="Y532" s="18">
        <v>203</v>
      </c>
      <c r="Z53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32" s="18">
        <v>115</v>
      </c>
      <c r="AB53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32" s="18">
        <v>5</v>
      </c>
      <c r="AD532" s="23">
        <v>9</v>
      </c>
      <c r="AE532" s="18">
        <f t="shared" si="25"/>
        <v>51</v>
      </c>
      <c r="AF532" s="18">
        <f t="shared" si="26"/>
        <v>5</v>
      </c>
      <c r="AG532" s="19">
        <f>Tableau2[[#This Row],[Teams]]/Tableau2[[#This Row],[Fields]]</f>
        <v>10.199999999999999</v>
      </c>
      <c r="AH532" s="13"/>
      <c r="AI532" s="13"/>
    </row>
    <row r="533" spans="1:35" hidden="1">
      <c r="A533" s="16">
        <v>42968</v>
      </c>
      <c r="B533" s="10" t="s">
        <v>36</v>
      </c>
      <c r="C533" s="21">
        <v>8</v>
      </c>
      <c r="D533" s="10" t="s">
        <v>225</v>
      </c>
      <c r="E533" s="10"/>
      <c r="F533" s="10">
        <v>2</v>
      </c>
      <c r="G533" s="10"/>
      <c r="H533" s="10"/>
      <c r="I533" s="10"/>
      <c r="J533" s="10"/>
      <c r="K533" s="10"/>
      <c r="L533" s="10">
        <v>15</v>
      </c>
      <c r="M533" s="10"/>
      <c r="N533" s="10"/>
      <c r="O533" s="10"/>
      <c r="P533" s="10">
        <v>9</v>
      </c>
      <c r="Q533" s="10"/>
      <c r="R533" s="10">
        <v>7</v>
      </c>
      <c r="S533" s="10"/>
      <c r="T533" s="10"/>
      <c r="U533" s="10">
        <v>9</v>
      </c>
      <c r="V533" s="16" t="str">
        <f t="shared" si="24"/>
        <v>GP Jef Scherens42968</v>
      </c>
      <c r="W533" s="17" t="s">
        <v>33</v>
      </c>
      <c r="X533" s="17" t="s">
        <v>39</v>
      </c>
      <c r="Y533" s="18">
        <v>182</v>
      </c>
      <c r="Z53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3" s="18">
        <v>96</v>
      </c>
      <c r="AB5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3" s="18">
        <v>2</v>
      </c>
      <c r="AD533" s="18"/>
      <c r="AE533" s="18">
        <f t="shared" si="25"/>
        <v>42</v>
      </c>
      <c r="AF533" s="18">
        <f t="shared" si="26"/>
        <v>5</v>
      </c>
      <c r="AG533" s="19">
        <f>Tableau2[[#This Row],[Teams]]/Tableau2[[#This Row],[Fields]]</f>
        <v>8.4</v>
      </c>
      <c r="AH533" s="13"/>
      <c r="AI533" s="13"/>
    </row>
    <row r="534" spans="1:35" hidden="1">
      <c r="A534" s="20">
        <v>42968</v>
      </c>
      <c r="B534" s="10" t="s">
        <v>36</v>
      </c>
      <c r="C534" s="21">
        <v>8</v>
      </c>
      <c r="D534" s="10" t="s">
        <v>231</v>
      </c>
      <c r="E534" s="10"/>
      <c r="F534" s="10"/>
      <c r="G534" s="10">
        <v>10</v>
      </c>
      <c r="H534" s="10"/>
      <c r="I534" s="10"/>
      <c r="J534" s="10"/>
      <c r="K534" s="10">
        <v>4</v>
      </c>
      <c r="L534" s="10"/>
      <c r="M534" s="10"/>
      <c r="N534" s="10"/>
      <c r="O534" s="10">
        <v>10</v>
      </c>
      <c r="P534" s="10"/>
      <c r="Q534" s="10">
        <v>15</v>
      </c>
      <c r="R534" s="10"/>
      <c r="S534" s="10"/>
      <c r="T534" s="10">
        <v>12</v>
      </c>
      <c r="U534" s="10"/>
      <c r="V534" s="16" t="str">
        <f t="shared" si="24"/>
        <v>Vuelta42968</v>
      </c>
      <c r="W534" s="22" t="s">
        <v>38</v>
      </c>
      <c r="X534" s="22" t="s">
        <v>47</v>
      </c>
      <c r="Y534" s="18">
        <v>159</v>
      </c>
      <c r="Z53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34" s="18">
        <v>101</v>
      </c>
      <c r="AB53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4" s="18">
        <v>5</v>
      </c>
      <c r="AD534" s="23">
        <v>9</v>
      </c>
      <c r="AE534" s="18">
        <f t="shared" si="25"/>
        <v>51</v>
      </c>
      <c r="AF534" s="18">
        <f t="shared" si="26"/>
        <v>5</v>
      </c>
      <c r="AG534" s="19">
        <f>Tableau2[[#This Row],[Teams]]/Tableau2[[#This Row],[Fields]]</f>
        <v>10.199999999999999</v>
      </c>
      <c r="AH534" s="13"/>
      <c r="AI534" s="13"/>
    </row>
    <row r="535" spans="1:35" hidden="1">
      <c r="A535" s="16">
        <v>42969</v>
      </c>
      <c r="B535" s="10" t="s">
        <v>42</v>
      </c>
      <c r="C535" s="21">
        <v>8</v>
      </c>
      <c r="D535" s="10" t="s">
        <v>232</v>
      </c>
      <c r="E535" s="10"/>
      <c r="F535" s="10">
        <v>4</v>
      </c>
      <c r="G535" s="10"/>
      <c r="H535" s="10"/>
      <c r="I535" s="10"/>
      <c r="J535" s="10"/>
      <c r="K535" s="10"/>
      <c r="L535" s="10"/>
      <c r="M535" s="10"/>
      <c r="N535" s="10">
        <v>4</v>
      </c>
      <c r="O535" s="10"/>
      <c r="P535" s="10"/>
      <c r="Q535" s="10"/>
      <c r="R535" s="10">
        <v>6</v>
      </c>
      <c r="S535" s="10"/>
      <c r="T535" s="10"/>
      <c r="U535" s="10">
        <v>7</v>
      </c>
      <c r="V535" s="16" t="str">
        <f t="shared" si="24"/>
        <v>Zottegem42969</v>
      </c>
      <c r="W535" s="17" t="s">
        <v>33</v>
      </c>
      <c r="X535" s="17" t="s">
        <v>52</v>
      </c>
      <c r="Y535" s="18">
        <v>189</v>
      </c>
      <c r="Z53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5" s="18">
        <v>106</v>
      </c>
      <c r="AB5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35" s="18">
        <v>2</v>
      </c>
      <c r="AD535" s="18"/>
      <c r="AE535" s="18">
        <f t="shared" si="25"/>
        <v>21</v>
      </c>
      <c r="AF535" s="18">
        <f t="shared" si="26"/>
        <v>4</v>
      </c>
      <c r="AG535" s="19">
        <f>Tableau2[[#This Row],[Teams]]/Tableau2[[#This Row],[Fields]]</f>
        <v>5.25</v>
      </c>
      <c r="AH535" s="13"/>
      <c r="AI535" s="13"/>
    </row>
    <row r="536" spans="1:35" hidden="1">
      <c r="A536" s="20">
        <v>42969</v>
      </c>
      <c r="B536" s="10" t="s">
        <v>42</v>
      </c>
      <c r="C536" s="21">
        <v>8</v>
      </c>
      <c r="D536" s="10" t="s">
        <v>230</v>
      </c>
      <c r="E536" s="10"/>
      <c r="F536" s="10"/>
      <c r="G536" s="10"/>
      <c r="H536" s="10">
        <v>10</v>
      </c>
      <c r="I536" s="10"/>
      <c r="J536" s="10"/>
      <c r="K536" s="10"/>
      <c r="L536" s="10">
        <v>9</v>
      </c>
      <c r="M536" s="10"/>
      <c r="N536" s="10"/>
      <c r="O536" s="10">
        <v>9</v>
      </c>
      <c r="P536" s="10"/>
      <c r="Q536" s="10"/>
      <c r="R536" s="10"/>
      <c r="S536" s="10">
        <v>11</v>
      </c>
      <c r="T536" s="10"/>
      <c r="U536" s="10"/>
      <c r="V536" s="16" t="str">
        <f t="shared" si="24"/>
        <v>Poitou42969</v>
      </c>
      <c r="W536" s="22" t="s">
        <v>38</v>
      </c>
      <c r="X536" s="22" t="s">
        <v>39</v>
      </c>
      <c r="Y536" s="18">
        <v>199</v>
      </c>
      <c r="Z53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6" s="18">
        <v>104</v>
      </c>
      <c r="AB53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6" s="18">
        <v>2</v>
      </c>
      <c r="AD536" s="23">
        <v>8</v>
      </c>
      <c r="AE536" s="18">
        <f t="shared" si="25"/>
        <v>39</v>
      </c>
      <c r="AF536" s="18">
        <f t="shared" si="26"/>
        <v>4</v>
      </c>
      <c r="AG536" s="19">
        <f>Tableau2[[#This Row],[Teams]]/Tableau2[[#This Row],[Fields]]</f>
        <v>9.75</v>
      </c>
      <c r="AH536" s="13"/>
      <c r="AI536" s="13"/>
    </row>
    <row r="537" spans="1:35" hidden="1">
      <c r="A537" s="20">
        <v>42969</v>
      </c>
      <c r="B537" s="10" t="s">
        <v>42</v>
      </c>
      <c r="C537" s="21">
        <v>8</v>
      </c>
      <c r="D537" s="10" t="s">
        <v>231</v>
      </c>
      <c r="E537" s="10"/>
      <c r="F537" s="10"/>
      <c r="G537" s="10">
        <v>10</v>
      </c>
      <c r="H537" s="10"/>
      <c r="I537" s="10"/>
      <c r="J537" s="10"/>
      <c r="K537" s="10">
        <v>4</v>
      </c>
      <c r="L537" s="10"/>
      <c r="M537" s="10"/>
      <c r="N537" s="10"/>
      <c r="O537" s="10">
        <v>10</v>
      </c>
      <c r="P537" s="10"/>
      <c r="Q537" s="10">
        <v>15</v>
      </c>
      <c r="R537" s="10"/>
      <c r="S537" s="10"/>
      <c r="T537" s="10">
        <v>12</v>
      </c>
      <c r="U537" s="10"/>
      <c r="V537" s="16" t="str">
        <f t="shared" si="24"/>
        <v>Vuelta42969</v>
      </c>
      <c r="W537" s="22" t="s">
        <v>38</v>
      </c>
      <c r="X537" s="22" t="s">
        <v>34</v>
      </c>
      <c r="Y537" s="18">
        <v>198</v>
      </c>
      <c r="Z53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7" s="18">
        <v>105</v>
      </c>
      <c r="AB53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7" s="18">
        <v>5</v>
      </c>
      <c r="AD537" s="23">
        <v>9</v>
      </c>
      <c r="AE537" s="18">
        <f t="shared" si="25"/>
        <v>51</v>
      </c>
      <c r="AF537" s="18">
        <f t="shared" si="26"/>
        <v>5</v>
      </c>
      <c r="AG537" s="19">
        <f>Tableau2[[#This Row],[Teams]]/Tableau2[[#This Row],[Fields]]</f>
        <v>10.199999999999999</v>
      </c>
      <c r="AH537" s="13"/>
      <c r="AI537" s="13"/>
    </row>
    <row r="538" spans="1:35" hidden="1">
      <c r="A538" s="16">
        <v>42970</v>
      </c>
      <c r="B538" s="10" t="s">
        <v>44</v>
      </c>
      <c r="C538" s="21">
        <v>8</v>
      </c>
      <c r="D538" s="10" t="s">
        <v>226</v>
      </c>
      <c r="E538" s="10"/>
      <c r="F538" s="10">
        <v>7</v>
      </c>
      <c r="G538" s="10"/>
      <c r="H538" s="10"/>
      <c r="I538" s="10"/>
      <c r="J538" s="10"/>
      <c r="K538" s="10"/>
      <c r="L538" s="10"/>
      <c r="M538" s="10"/>
      <c r="N538" s="10">
        <v>6</v>
      </c>
      <c r="O538" s="10"/>
      <c r="P538" s="10"/>
      <c r="Q538" s="10"/>
      <c r="R538" s="10">
        <v>8</v>
      </c>
      <c r="S538" s="10"/>
      <c r="T538" s="10"/>
      <c r="U538" s="10">
        <v>5</v>
      </c>
      <c r="V538" s="16" t="str">
        <f t="shared" si="24"/>
        <v>Druivenkoerse Overijse42970</v>
      </c>
      <c r="W538" s="17" t="s">
        <v>33</v>
      </c>
      <c r="X538" s="17" t="s">
        <v>39</v>
      </c>
      <c r="Y538" s="18">
        <v>195</v>
      </c>
      <c r="Z53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8" s="18">
        <v>105</v>
      </c>
      <c r="AB53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8" s="18">
        <v>2</v>
      </c>
      <c r="AD538" s="18"/>
      <c r="AE538" s="18">
        <f t="shared" si="25"/>
        <v>26</v>
      </c>
      <c r="AF538" s="18">
        <f t="shared" si="26"/>
        <v>4</v>
      </c>
      <c r="AG538" s="19">
        <f>Tableau2[[#This Row],[Teams]]/Tableau2[[#This Row],[Fields]]</f>
        <v>6.5</v>
      </c>
      <c r="AH538" s="13"/>
      <c r="AI538" s="13"/>
    </row>
    <row r="539" spans="1:35" hidden="1">
      <c r="A539" s="20">
        <v>42970</v>
      </c>
      <c r="B539" s="10" t="s">
        <v>44</v>
      </c>
      <c r="C539" s="21">
        <v>8</v>
      </c>
      <c r="D539" s="10" t="s">
        <v>230</v>
      </c>
      <c r="E539" s="10"/>
      <c r="F539" s="10"/>
      <c r="G539" s="10"/>
      <c r="H539" s="10">
        <v>10</v>
      </c>
      <c r="I539" s="10"/>
      <c r="J539" s="10"/>
      <c r="K539" s="10"/>
      <c r="L539" s="10">
        <v>9</v>
      </c>
      <c r="M539" s="10"/>
      <c r="N539" s="10"/>
      <c r="O539" s="10">
        <v>9</v>
      </c>
      <c r="P539" s="10"/>
      <c r="Q539" s="10"/>
      <c r="R539" s="10"/>
      <c r="S539" s="10">
        <v>11</v>
      </c>
      <c r="T539" s="10"/>
      <c r="U539" s="10"/>
      <c r="V539" s="16" t="str">
        <f t="shared" si="24"/>
        <v>Poitou42970</v>
      </c>
      <c r="W539" s="22" t="s">
        <v>38</v>
      </c>
      <c r="X539" s="22" t="s">
        <v>39</v>
      </c>
      <c r="Y539" s="18">
        <v>187</v>
      </c>
      <c r="Z53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39" s="18">
        <v>99</v>
      </c>
      <c r="AB539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39" s="18">
        <v>2</v>
      </c>
      <c r="AD539" s="23">
        <v>8</v>
      </c>
      <c r="AE539" s="18">
        <f t="shared" si="25"/>
        <v>39</v>
      </c>
      <c r="AF539" s="18">
        <f t="shared" si="26"/>
        <v>4</v>
      </c>
      <c r="AG539" s="19">
        <f>Tableau2[[#This Row],[Teams]]/Tableau2[[#This Row],[Fields]]</f>
        <v>9.75</v>
      </c>
      <c r="AH539" s="13"/>
      <c r="AI539" s="13"/>
    </row>
    <row r="540" spans="1:35" hidden="1">
      <c r="A540" s="20">
        <v>42970</v>
      </c>
      <c r="B540" s="10" t="s">
        <v>44</v>
      </c>
      <c r="C540" s="21">
        <v>8</v>
      </c>
      <c r="D540" s="10" t="s">
        <v>231</v>
      </c>
      <c r="E540" s="10"/>
      <c r="F540" s="10"/>
      <c r="G540" s="10">
        <v>10</v>
      </c>
      <c r="H540" s="10"/>
      <c r="I540" s="10"/>
      <c r="J540" s="10"/>
      <c r="K540" s="10">
        <v>4</v>
      </c>
      <c r="L540" s="10"/>
      <c r="M540" s="10"/>
      <c r="N540" s="10"/>
      <c r="O540" s="10">
        <v>10</v>
      </c>
      <c r="P540" s="10"/>
      <c r="Q540" s="10">
        <v>15</v>
      </c>
      <c r="R540" s="10"/>
      <c r="S540" s="10"/>
      <c r="T540" s="10">
        <v>12</v>
      </c>
      <c r="U540" s="10"/>
      <c r="V540" s="16" t="str">
        <f t="shared" si="24"/>
        <v>Vuelta42970</v>
      </c>
      <c r="W540" s="22" t="s">
        <v>38</v>
      </c>
      <c r="X540" s="22" t="s">
        <v>34</v>
      </c>
      <c r="Y540" s="18">
        <v>175</v>
      </c>
      <c r="Z54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40" s="18">
        <v>102</v>
      </c>
      <c r="AB54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40" s="18">
        <v>5</v>
      </c>
      <c r="AD540" s="23">
        <v>9</v>
      </c>
      <c r="AE540" s="18">
        <f t="shared" si="25"/>
        <v>51</v>
      </c>
      <c r="AF540" s="18">
        <f t="shared" si="26"/>
        <v>5</v>
      </c>
      <c r="AG540" s="19">
        <f>Tableau2[[#This Row],[Teams]]/Tableau2[[#This Row],[Fields]]</f>
        <v>10.199999999999999</v>
      </c>
      <c r="AH540" s="13"/>
      <c r="AI540" s="13"/>
    </row>
    <row r="541" spans="1:35" hidden="1">
      <c r="A541" s="16">
        <v>42971</v>
      </c>
      <c r="B541" s="10" t="s">
        <v>46</v>
      </c>
      <c r="C541" s="21">
        <v>8</v>
      </c>
      <c r="D541" s="10" t="s">
        <v>32</v>
      </c>
      <c r="E541" s="10"/>
      <c r="F541" s="10">
        <v>3</v>
      </c>
      <c r="G541" s="10"/>
      <c r="H541" s="10"/>
      <c r="I541" s="10"/>
      <c r="J541" s="10"/>
      <c r="K541" s="10"/>
      <c r="L541" s="10"/>
      <c r="M541" s="10"/>
      <c r="N541" s="10">
        <v>8</v>
      </c>
      <c r="O541" s="10"/>
      <c r="P541" s="10"/>
      <c r="Q541" s="10"/>
      <c r="R541" s="10">
        <v>11</v>
      </c>
      <c r="S541" s="10"/>
      <c r="T541" s="10"/>
      <c r="U541" s="10">
        <v>4</v>
      </c>
      <c r="V541" s="16" t="str">
        <f t="shared" si="24"/>
        <v>Fantasy42971</v>
      </c>
      <c r="W541" s="17" t="s">
        <v>33</v>
      </c>
      <c r="X541" s="17" t="s">
        <v>34</v>
      </c>
      <c r="Y541" s="18">
        <v>158</v>
      </c>
      <c r="Z54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41" s="18">
        <v>98</v>
      </c>
      <c r="AB54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41" s="18">
        <v>1</v>
      </c>
      <c r="AD541" s="18"/>
      <c r="AE541" s="18">
        <f t="shared" si="25"/>
        <v>26</v>
      </c>
      <c r="AF541" s="18">
        <f t="shared" si="26"/>
        <v>4</v>
      </c>
      <c r="AG541" s="19">
        <f>Tableau2[[#This Row],[Teams]]/Tableau2[[#This Row],[Fields]]</f>
        <v>6.5</v>
      </c>
      <c r="AH541" s="13"/>
      <c r="AI541" s="13"/>
    </row>
    <row r="542" spans="1:35" hidden="1">
      <c r="A542" s="20">
        <v>42971</v>
      </c>
      <c r="B542" s="10" t="s">
        <v>46</v>
      </c>
      <c r="C542" s="21">
        <v>8</v>
      </c>
      <c r="D542" s="10" t="s">
        <v>230</v>
      </c>
      <c r="E542" s="10"/>
      <c r="F542" s="10"/>
      <c r="G542" s="10"/>
      <c r="H542" s="10">
        <v>10</v>
      </c>
      <c r="I542" s="10"/>
      <c r="J542" s="10"/>
      <c r="K542" s="10"/>
      <c r="L542" s="10">
        <v>9</v>
      </c>
      <c r="M542" s="10"/>
      <c r="N542" s="10"/>
      <c r="O542" s="10">
        <v>9</v>
      </c>
      <c r="P542" s="10"/>
      <c r="Q542" s="10"/>
      <c r="R542" s="10"/>
      <c r="S542" s="10">
        <v>11</v>
      </c>
      <c r="T542" s="10"/>
      <c r="U542" s="10"/>
      <c r="V542" s="16" t="str">
        <f t="shared" si="24"/>
        <v>Poitou42971</v>
      </c>
      <c r="W542" s="17" t="s">
        <v>38</v>
      </c>
      <c r="X542" s="22" t="s">
        <v>39</v>
      </c>
      <c r="Y542" s="18">
        <v>99</v>
      </c>
      <c r="Z54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42" s="18">
        <v>57</v>
      </c>
      <c r="AB54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42" s="18">
        <v>2</v>
      </c>
      <c r="AD542" s="23">
        <v>8</v>
      </c>
      <c r="AE542" s="18">
        <f t="shared" si="25"/>
        <v>39</v>
      </c>
      <c r="AF542" s="18">
        <f t="shared" si="26"/>
        <v>4</v>
      </c>
      <c r="AG542" s="19">
        <f>Tableau2[[#This Row],[Teams]]/Tableau2[[#This Row],[Fields]]</f>
        <v>9.75</v>
      </c>
      <c r="AH542" s="13"/>
      <c r="AI542" s="13"/>
    </row>
    <row r="543" spans="1:35" hidden="1">
      <c r="A543" s="20">
        <v>42971</v>
      </c>
      <c r="B543" s="10" t="s">
        <v>46</v>
      </c>
      <c r="C543" s="21">
        <v>8</v>
      </c>
      <c r="D543" s="10" t="s">
        <v>230</v>
      </c>
      <c r="E543" s="10"/>
      <c r="F543" s="10"/>
      <c r="G543" s="10"/>
      <c r="H543" s="10">
        <v>10</v>
      </c>
      <c r="I543" s="10"/>
      <c r="J543" s="10"/>
      <c r="K543" s="10"/>
      <c r="L543" s="10">
        <v>9</v>
      </c>
      <c r="M543" s="10"/>
      <c r="N543" s="10"/>
      <c r="O543" s="10">
        <v>9</v>
      </c>
      <c r="P543" s="10"/>
      <c r="Q543" s="10"/>
      <c r="R543" s="10"/>
      <c r="S543" s="10">
        <v>11</v>
      </c>
      <c r="T543" s="10"/>
      <c r="U543" s="10"/>
      <c r="V543" s="16" t="str">
        <f t="shared" si="24"/>
        <v>Poitou42971</v>
      </c>
      <c r="W543" s="17" t="s">
        <v>245</v>
      </c>
      <c r="X543" s="22" t="s">
        <v>45</v>
      </c>
      <c r="Y543" s="18">
        <v>20</v>
      </c>
      <c r="Z54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43" s="18">
        <v>19</v>
      </c>
      <c r="AB54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43" s="18">
        <v>2</v>
      </c>
      <c r="AD543" s="23">
        <v>8</v>
      </c>
      <c r="AE543" s="18">
        <f t="shared" si="25"/>
        <v>39</v>
      </c>
      <c r="AF543" s="18">
        <f t="shared" si="26"/>
        <v>4</v>
      </c>
      <c r="AG543" s="19">
        <f>Tableau2[[#This Row],[Teams]]/Tableau2[[#This Row],[Fields]]</f>
        <v>9.75</v>
      </c>
      <c r="AH543" s="13"/>
      <c r="AI543" s="13"/>
    </row>
    <row r="544" spans="1:35" hidden="1">
      <c r="A544" s="20">
        <v>42971</v>
      </c>
      <c r="B544" s="10" t="s">
        <v>46</v>
      </c>
      <c r="C544" s="21">
        <v>8</v>
      </c>
      <c r="D544" s="10" t="s">
        <v>231</v>
      </c>
      <c r="E544" s="10"/>
      <c r="F544" s="10"/>
      <c r="G544" s="10">
        <v>10</v>
      </c>
      <c r="H544" s="10"/>
      <c r="I544" s="10"/>
      <c r="J544" s="10"/>
      <c r="K544" s="10">
        <v>4</v>
      </c>
      <c r="L544" s="10"/>
      <c r="M544" s="10"/>
      <c r="N544" s="10"/>
      <c r="O544" s="10">
        <v>10</v>
      </c>
      <c r="P544" s="10"/>
      <c r="Q544" s="10">
        <v>15</v>
      </c>
      <c r="R544" s="10"/>
      <c r="S544" s="10"/>
      <c r="T544" s="10">
        <v>12</v>
      </c>
      <c r="U544" s="10"/>
      <c r="V544" s="16" t="str">
        <f t="shared" si="24"/>
        <v>Vuelta42971</v>
      </c>
      <c r="W544" s="22" t="s">
        <v>38</v>
      </c>
      <c r="X544" s="22" t="s">
        <v>34</v>
      </c>
      <c r="Y544" s="18">
        <v>202</v>
      </c>
      <c r="Z54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44" s="18">
        <v>123</v>
      </c>
      <c r="AB54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44" s="18">
        <v>5</v>
      </c>
      <c r="AD544" s="23">
        <v>9</v>
      </c>
      <c r="AE544" s="18">
        <f t="shared" si="25"/>
        <v>51</v>
      </c>
      <c r="AF544" s="18">
        <f t="shared" si="26"/>
        <v>5</v>
      </c>
      <c r="AG544" s="19">
        <f>Tableau2[[#This Row],[Teams]]/Tableau2[[#This Row],[Fields]]</f>
        <v>10.199999999999999</v>
      </c>
      <c r="AH544" s="13"/>
      <c r="AI544" s="13"/>
    </row>
    <row r="545" spans="1:35" hidden="1">
      <c r="A545" s="16">
        <v>42972</v>
      </c>
      <c r="B545" s="10" t="s">
        <v>48</v>
      </c>
      <c r="C545" s="21">
        <v>8</v>
      </c>
      <c r="D545" s="10" t="s">
        <v>227</v>
      </c>
      <c r="E545" s="10"/>
      <c r="F545" s="10">
        <v>4</v>
      </c>
      <c r="G545" s="10"/>
      <c r="H545" s="10"/>
      <c r="I545" s="10"/>
      <c r="J545" s="10"/>
      <c r="K545" s="10"/>
      <c r="L545" s="10"/>
      <c r="M545" s="10">
        <v>6</v>
      </c>
      <c r="N545" s="10"/>
      <c r="O545" s="10"/>
      <c r="P545" s="10">
        <v>4</v>
      </c>
      <c r="Q545" s="10"/>
      <c r="R545" s="10">
        <v>9</v>
      </c>
      <c r="S545" s="10"/>
      <c r="T545" s="10"/>
      <c r="U545" s="10"/>
      <c r="V545" s="16" t="str">
        <f t="shared" si="24"/>
        <v>Pro Oetztaler 550042972</v>
      </c>
      <c r="W545" s="17" t="s">
        <v>33</v>
      </c>
      <c r="X545" s="17" t="s">
        <v>47</v>
      </c>
      <c r="Y545" s="18">
        <v>238</v>
      </c>
      <c r="Z545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45" s="18">
        <v>148</v>
      </c>
      <c r="AB54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45" s="18">
        <v>2</v>
      </c>
      <c r="AD545" s="18"/>
      <c r="AE545" s="18">
        <f t="shared" si="25"/>
        <v>23</v>
      </c>
      <c r="AF545" s="18">
        <f t="shared" si="26"/>
        <v>4</v>
      </c>
      <c r="AG545" s="19">
        <f>Tableau2[[#This Row],[Teams]]/Tableau2[[#This Row],[Fields]]</f>
        <v>5.75</v>
      </c>
      <c r="AH545" s="13"/>
      <c r="AI545" s="13"/>
    </row>
    <row r="546" spans="1:35" hidden="1">
      <c r="A546" s="20">
        <v>42972</v>
      </c>
      <c r="B546" s="10" t="s">
        <v>48</v>
      </c>
      <c r="C546" s="21">
        <v>8</v>
      </c>
      <c r="D546" s="10" t="s">
        <v>230</v>
      </c>
      <c r="E546" s="10"/>
      <c r="F546" s="10"/>
      <c r="G546" s="10"/>
      <c r="H546" s="10">
        <v>10</v>
      </c>
      <c r="I546" s="10"/>
      <c r="J546" s="10"/>
      <c r="K546" s="10"/>
      <c r="L546" s="10">
        <v>9</v>
      </c>
      <c r="M546" s="10"/>
      <c r="N546" s="10"/>
      <c r="O546" s="10">
        <v>9</v>
      </c>
      <c r="P546" s="10"/>
      <c r="Q546" s="10"/>
      <c r="R546" s="10"/>
      <c r="S546" s="10">
        <v>11</v>
      </c>
      <c r="T546" s="10"/>
      <c r="U546" s="10"/>
      <c r="V546" s="16" t="str">
        <f t="shared" si="24"/>
        <v>Poitou42972</v>
      </c>
      <c r="W546" s="22" t="s">
        <v>38</v>
      </c>
      <c r="X546" s="22" t="s">
        <v>34</v>
      </c>
      <c r="Y546" s="18">
        <v>159</v>
      </c>
      <c r="Z54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46" s="18">
        <v>88</v>
      </c>
      <c r="AB54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46" s="18">
        <v>2</v>
      </c>
      <c r="AD546" s="23">
        <v>8</v>
      </c>
      <c r="AE546" s="18">
        <f t="shared" si="25"/>
        <v>39</v>
      </c>
      <c r="AF546" s="18">
        <f t="shared" si="26"/>
        <v>4</v>
      </c>
      <c r="AG546" s="19">
        <f>Tableau2[[#This Row],[Teams]]/Tableau2[[#This Row],[Fields]]</f>
        <v>9.75</v>
      </c>
      <c r="AH546" s="13"/>
      <c r="AI546" s="13"/>
    </row>
    <row r="547" spans="1:35" hidden="1">
      <c r="A547" s="20">
        <v>42972</v>
      </c>
      <c r="B547" s="10" t="s">
        <v>48</v>
      </c>
      <c r="C547" s="21">
        <v>8</v>
      </c>
      <c r="D547" s="10" t="s">
        <v>231</v>
      </c>
      <c r="E547" s="10"/>
      <c r="F547" s="10"/>
      <c r="G547" s="10">
        <v>10</v>
      </c>
      <c r="H547" s="10"/>
      <c r="I547" s="10"/>
      <c r="J547" s="10"/>
      <c r="K547" s="10">
        <v>4</v>
      </c>
      <c r="L547" s="10"/>
      <c r="M547" s="10"/>
      <c r="N547" s="10"/>
      <c r="O547" s="10">
        <v>10</v>
      </c>
      <c r="P547" s="10"/>
      <c r="Q547" s="10">
        <v>15</v>
      </c>
      <c r="R547" s="10"/>
      <c r="S547" s="10"/>
      <c r="T547" s="10">
        <v>12</v>
      </c>
      <c r="U547" s="10"/>
      <c r="V547" s="16" t="str">
        <f t="shared" si="24"/>
        <v>Vuelta42972</v>
      </c>
      <c r="W547" s="22" t="s">
        <v>38</v>
      </c>
      <c r="X547" s="22" t="s">
        <v>39</v>
      </c>
      <c r="Y547" s="18">
        <v>207</v>
      </c>
      <c r="Z54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47" s="18">
        <v>112</v>
      </c>
      <c r="AB54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47" s="18">
        <v>5</v>
      </c>
      <c r="AD547" s="23">
        <v>9</v>
      </c>
      <c r="AE547" s="18">
        <f t="shared" si="25"/>
        <v>51</v>
      </c>
      <c r="AF547" s="18">
        <f t="shared" si="26"/>
        <v>5</v>
      </c>
      <c r="AG547" s="19">
        <f>Tableau2[[#This Row],[Teams]]/Tableau2[[#This Row],[Fields]]</f>
        <v>10.199999999999999</v>
      </c>
      <c r="AH547" s="13"/>
      <c r="AI547" s="13"/>
    </row>
    <row r="548" spans="1:35" hidden="1">
      <c r="A548" s="16">
        <v>42973</v>
      </c>
      <c r="B548" s="10" t="s">
        <v>49</v>
      </c>
      <c r="C548" s="21">
        <v>8</v>
      </c>
      <c r="D548" s="10" t="s">
        <v>228</v>
      </c>
      <c r="E548" s="10"/>
      <c r="F548" s="10">
        <v>3</v>
      </c>
      <c r="G548" s="10"/>
      <c r="H548" s="10"/>
      <c r="I548" s="10"/>
      <c r="J548" s="10"/>
      <c r="K548" s="10"/>
      <c r="L548" s="10">
        <v>9</v>
      </c>
      <c r="M548" s="10"/>
      <c r="N548" s="10"/>
      <c r="O548" s="10"/>
      <c r="P548" s="10">
        <v>5</v>
      </c>
      <c r="Q548" s="10"/>
      <c r="R548" s="10">
        <v>11</v>
      </c>
      <c r="S548" s="10"/>
      <c r="T548" s="10"/>
      <c r="U548" s="10">
        <v>8</v>
      </c>
      <c r="V548" s="16" t="str">
        <f t="shared" si="24"/>
        <v>Omloop Mandel-Leie-Schelde42973</v>
      </c>
      <c r="W548" s="17" t="s">
        <v>33</v>
      </c>
      <c r="X548" s="17" t="s">
        <v>39</v>
      </c>
      <c r="Y548" s="18">
        <v>181</v>
      </c>
      <c r="Z54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48" s="18">
        <v>103</v>
      </c>
      <c r="AB54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48" s="18">
        <v>2</v>
      </c>
      <c r="AD548" s="18"/>
      <c r="AE548" s="18">
        <f t="shared" si="25"/>
        <v>36</v>
      </c>
      <c r="AF548" s="18">
        <f t="shared" si="26"/>
        <v>5</v>
      </c>
      <c r="AG548" s="19">
        <f>Tableau2[[#This Row],[Teams]]/Tableau2[[#This Row],[Fields]]</f>
        <v>7.2</v>
      </c>
      <c r="AH548" s="13"/>
      <c r="AI548" s="13"/>
    </row>
    <row r="549" spans="1:35" hidden="1">
      <c r="A549" s="20">
        <v>42973</v>
      </c>
      <c r="B549" s="10" t="s">
        <v>49</v>
      </c>
      <c r="C549" s="21">
        <v>8</v>
      </c>
      <c r="D549" s="10" t="s">
        <v>231</v>
      </c>
      <c r="E549" s="10"/>
      <c r="F549" s="10"/>
      <c r="G549" s="10">
        <v>10</v>
      </c>
      <c r="H549" s="10"/>
      <c r="I549" s="10"/>
      <c r="J549" s="10"/>
      <c r="K549" s="10">
        <v>4</v>
      </c>
      <c r="L549" s="10"/>
      <c r="M549" s="10"/>
      <c r="N549" s="10"/>
      <c r="O549" s="10">
        <v>10</v>
      </c>
      <c r="P549" s="10"/>
      <c r="Q549" s="10">
        <v>15</v>
      </c>
      <c r="R549" s="10"/>
      <c r="S549" s="10"/>
      <c r="T549" s="10">
        <v>12</v>
      </c>
      <c r="U549" s="10"/>
      <c r="V549" s="16" t="str">
        <f t="shared" si="24"/>
        <v>Vuelta42973</v>
      </c>
      <c r="W549" s="22" t="s">
        <v>38</v>
      </c>
      <c r="X549" s="22" t="s">
        <v>34</v>
      </c>
      <c r="Y549" s="18">
        <v>197</v>
      </c>
      <c r="Z54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49" s="18">
        <v>111</v>
      </c>
      <c r="AB549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49" s="18">
        <v>5</v>
      </c>
      <c r="AD549" s="23">
        <v>9</v>
      </c>
      <c r="AE549" s="18">
        <f t="shared" si="25"/>
        <v>51</v>
      </c>
      <c r="AF549" s="18">
        <f t="shared" si="26"/>
        <v>5</v>
      </c>
      <c r="AG549" s="19">
        <f>Tableau2[[#This Row],[Teams]]/Tableau2[[#This Row],[Fields]]</f>
        <v>10.199999999999999</v>
      </c>
      <c r="AH549" s="13"/>
      <c r="AI549" s="13"/>
    </row>
    <row r="550" spans="1:35" hidden="1">
      <c r="A550" s="16">
        <v>42974</v>
      </c>
      <c r="B550" s="10" t="s">
        <v>50</v>
      </c>
      <c r="C550" s="21">
        <v>8</v>
      </c>
      <c r="D550" s="10" t="s">
        <v>233</v>
      </c>
      <c r="E550" s="10"/>
      <c r="F550" s="10">
        <v>6</v>
      </c>
      <c r="G550" s="10"/>
      <c r="H550" s="10"/>
      <c r="I550" s="10"/>
      <c r="J550" s="10"/>
      <c r="K550" s="10"/>
      <c r="L550" s="10">
        <v>11</v>
      </c>
      <c r="M550" s="10"/>
      <c r="N550" s="10"/>
      <c r="O550" s="10"/>
      <c r="P550" s="10">
        <v>7</v>
      </c>
      <c r="Q550" s="10"/>
      <c r="R550" s="10">
        <v>6</v>
      </c>
      <c r="S550" s="10"/>
      <c r="T550" s="10">
        <v>10</v>
      </c>
      <c r="U550" s="10"/>
      <c r="V550" s="16" t="str">
        <f t="shared" si="24"/>
        <v>Bretagne Classic42974</v>
      </c>
      <c r="W550" s="17" t="s">
        <v>33</v>
      </c>
      <c r="X550" s="17" t="s">
        <v>34</v>
      </c>
      <c r="Y550" s="18">
        <v>241</v>
      </c>
      <c r="Z55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50" s="18">
        <v>130</v>
      </c>
      <c r="AB55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50" s="18">
        <v>5</v>
      </c>
      <c r="AD550" s="18"/>
      <c r="AE550" s="18">
        <f t="shared" si="25"/>
        <v>40</v>
      </c>
      <c r="AF550" s="18">
        <f t="shared" si="26"/>
        <v>5</v>
      </c>
      <c r="AG550" s="19">
        <f>Tableau2[[#This Row],[Teams]]/Tableau2[[#This Row],[Fields]]</f>
        <v>8</v>
      </c>
      <c r="AH550" s="13"/>
      <c r="AI550" s="13"/>
    </row>
    <row r="551" spans="1:35" hidden="1">
      <c r="A551" s="20">
        <v>42974</v>
      </c>
      <c r="B551" s="10" t="s">
        <v>50</v>
      </c>
      <c r="C551" s="21">
        <v>8</v>
      </c>
      <c r="D551" s="10" t="s">
        <v>231</v>
      </c>
      <c r="E551" s="10"/>
      <c r="F551" s="10"/>
      <c r="G551" s="10">
        <v>10</v>
      </c>
      <c r="H551" s="10"/>
      <c r="I551" s="10"/>
      <c r="J551" s="10"/>
      <c r="K551" s="10">
        <v>4</v>
      </c>
      <c r="L551" s="10"/>
      <c r="M551" s="10"/>
      <c r="N551" s="10"/>
      <c r="O551" s="10">
        <v>10</v>
      </c>
      <c r="P551" s="10"/>
      <c r="Q551" s="10">
        <v>15</v>
      </c>
      <c r="R551" s="10"/>
      <c r="S551" s="10"/>
      <c r="T551" s="10">
        <v>12</v>
      </c>
      <c r="U551" s="10"/>
      <c r="V551" s="16" t="str">
        <f t="shared" si="24"/>
        <v>Vuelta42974</v>
      </c>
      <c r="W551" s="22" t="s">
        <v>38</v>
      </c>
      <c r="X551" s="22" t="s">
        <v>39</v>
      </c>
      <c r="Y551" s="18">
        <v>174</v>
      </c>
      <c r="Z551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51" s="18">
        <v>109</v>
      </c>
      <c r="AB551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51" s="18">
        <v>5</v>
      </c>
      <c r="AD551" s="23">
        <v>9</v>
      </c>
      <c r="AE551" s="18">
        <f t="shared" si="25"/>
        <v>51</v>
      </c>
      <c r="AF551" s="18">
        <f t="shared" si="26"/>
        <v>5</v>
      </c>
      <c r="AG551" s="19">
        <f>Tableau2[[#This Row],[Teams]]/Tableau2[[#This Row],[Fields]]</f>
        <v>10.199999999999999</v>
      </c>
      <c r="AH551" s="13"/>
      <c r="AI551" s="13"/>
    </row>
    <row r="552" spans="1:35" hidden="1">
      <c r="A552" s="16">
        <v>42975</v>
      </c>
      <c r="B552" s="10" t="s">
        <v>36</v>
      </c>
      <c r="C552" s="21">
        <v>8</v>
      </c>
      <c r="D552" s="10" t="s">
        <v>234</v>
      </c>
      <c r="E552" s="10"/>
      <c r="F552" s="10">
        <v>12</v>
      </c>
      <c r="G552" s="10"/>
      <c r="H552" s="10"/>
      <c r="I552" s="10"/>
      <c r="J552" s="10"/>
      <c r="K552" s="10"/>
      <c r="L552" s="10">
        <v>12</v>
      </c>
      <c r="M552" s="10"/>
      <c r="N552" s="10"/>
      <c r="O552" s="10"/>
      <c r="P552" s="10">
        <v>13</v>
      </c>
      <c r="Q552" s="10"/>
      <c r="R552" s="10">
        <v>5</v>
      </c>
      <c r="S552" s="10"/>
      <c r="T552" s="10">
        <v>9</v>
      </c>
      <c r="U552" s="10"/>
      <c r="V552" s="16" t="str">
        <f t="shared" si="24"/>
        <v>Schaal Sels42975</v>
      </c>
      <c r="W552" s="17" t="s">
        <v>33</v>
      </c>
      <c r="X552" s="17" t="s">
        <v>39</v>
      </c>
      <c r="Y552" s="18">
        <v>196</v>
      </c>
      <c r="Z55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52" s="18">
        <v>102</v>
      </c>
      <c r="AB55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2" s="18">
        <v>2</v>
      </c>
      <c r="AD552" s="18"/>
      <c r="AE552" s="18">
        <f t="shared" si="25"/>
        <v>51</v>
      </c>
      <c r="AF552" s="18">
        <f t="shared" si="26"/>
        <v>5</v>
      </c>
      <c r="AG552" s="19">
        <f>Tableau2[[#This Row],[Teams]]/Tableau2[[#This Row],[Fields]]</f>
        <v>10.199999999999999</v>
      </c>
      <c r="AH552" s="13"/>
      <c r="AI552" s="13"/>
    </row>
    <row r="553" spans="1:35" hidden="1">
      <c r="A553" s="20">
        <v>42975</v>
      </c>
      <c r="B553" s="10" t="s">
        <v>36</v>
      </c>
      <c r="C553" s="21">
        <v>8</v>
      </c>
      <c r="D553" s="10" t="s">
        <v>231</v>
      </c>
      <c r="E553" s="10"/>
      <c r="F553" s="10"/>
      <c r="G553" s="10">
        <v>10</v>
      </c>
      <c r="H553" s="10"/>
      <c r="I553" s="10"/>
      <c r="J553" s="10"/>
      <c r="K553" s="10">
        <v>4</v>
      </c>
      <c r="L553" s="10"/>
      <c r="M553" s="10"/>
      <c r="N553" s="10"/>
      <c r="O553" s="10">
        <v>10</v>
      </c>
      <c r="P553" s="10"/>
      <c r="Q553" s="10">
        <v>15</v>
      </c>
      <c r="R553" s="10"/>
      <c r="S553" s="10"/>
      <c r="T553" s="10">
        <v>12</v>
      </c>
      <c r="U553" s="10"/>
      <c r="V553" s="16" t="str">
        <f t="shared" si="24"/>
        <v>Vuelta42975</v>
      </c>
      <c r="W553" s="22" t="s">
        <v>38</v>
      </c>
      <c r="X553" s="22" t="s">
        <v>130</v>
      </c>
      <c r="Y553" s="22" t="s">
        <v>130</v>
      </c>
      <c r="Z553" s="21" t="s">
        <v>130</v>
      </c>
      <c r="AA553" s="22" t="s">
        <v>130</v>
      </c>
      <c r="AB55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53" s="18">
        <v>5</v>
      </c>
      <c r="AD553" s="23">
        <v>9</v>
      </c>
      <c r="AE553" s="18">
        <f t="shared" si="25"/>
        <v>51</v>
      </c>
      <c r="AF553" s="18">
        <f t="shared" si="26"/>
        <v>5</v>
      </c>
      <c r="AG553" s="19">
        <f>Tableau2[[#This Row],[Teams]]/Tableau2[[#This Row],[Fields]]</f>
        <v>10.199999999999999</v>
      </c>
      <c r="AH553" s="13"/>
      <c r="AI553" s="13"/>
    </row>
    <row r="554" spans="1:35" hidden="1">
      <c r="A554" s="16">
        <v>42976</v>
      </c>
      <c r="B554" s="10" t="s">
        <v>42</v>
      </c>
      <c r="C554" s="21">
        <v>8</v>
      </c>
      <c r="D554" s="10" t="s">
        <v>32</v>
      </c>
      <c r="E554" s="10"/>
      <c r="F554" s="10">
        <v>11</v>
      </c>
      <c r="G554" s="10"/>
      <c r="H554" s="10"/>
      <c r="I554" s="10"/>
      <c r="J554" s="10"/>
      <c r="K554" s="10"/>
      <c r="L554" s="10">
        <v>14</v>
      </c>
      <c r="M554" s="10"/>
      <c r="N554" s="10"/>
      <c r="O554" s="10"/>
      <c r="P554" s="10">
        <v>13</v>
      </c>
      <c r="Q554" s="10"/>
      <c r="R554" s="10"/>
      <c r="S554" s="10">
        <v>9</v>
      </c>
      <c r="T554" s="10"/>
      <c r="U554" s="10">
        <v>7</v>
      </c>
      <c r="V554" s="16" t="str">
        <f t="shared" si="24"/>
        <v>Fantasy42976</v>
      </c>
      <c r="W554" s="17" t="s">
        <v>33</v>
      </c>
      <c r="X554" s="17" t="s">
        <v>47</v>
      </c>
      <c r="Y554" s="18">
        <v>173</v>
      </c>
      <c r="Z55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54" s="18">
        <v>98</v>
      </c>
      <c r="AB55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4" s="18">
        <v>1</v>
      </c>
      <c r="AD554" s="18"/>
      <c r="AE554" s="18">
        <f t="shared" si="25"/>
        <v>54</v>
      </c>
      <c r="AF554" s="18">
        <f t="shared" si="26"/>
        <v>5</v>
      </c>
      <c r="AG554" s="19">
        <f>Tableau2[[#This Row],[Teams]]/Tableau2[[#This Row],[Fields]]</f>
        <v>10.8</v>
      </c>
      <c r="AH554" s="13"/>
      <c r="AI554" s="13"/>
    </row>
    <row r="555" spans="1:35" hidden="1">
      <c r="A555" s="20">
        <v>42976</v>
      </c>
      <c r="B555" s="10" t="s">
        <v>42</v>
      </c>
      <c r="C555" s="21">
        <v>8</v>
      </c>
      <c r="D555" s="10" t="s">
        <v>231</v>
      </c>
      <c r="E555" s="10"/>
      <c r="F555" s="10"/>
      <c r="G555" s="10">
        <v>10</v>
      </c>
      <c r="H555" s="10"/>
      <c r="I555" s="10"/>
      <c r="J555" s="10"/>
      <c r="K555" s="10">
        <v>4</v>
      </c>
      <c r="L555" s="10"/>
      <c r="M555" s="10"/>
      <c r="N555" s="10"/>
      <c r="O555" s="10">
        <v>10</v>
      </c>
      <c r="P555" s="10"/>
      <c r="Q555" s="10">
        <v>15</v>
      </c>
      <c r="R555" s="10"/>
      <c r="S555" s="10"/>
      <c r="T555" s="10">
        <v>12</v>
      </c>
      <c r="U555" s="10"/>
      <c r="V555" s="16" t="str">
        <f t="shared" si="24"/>
        <v>Vuelta42976</v>
      </c>
      <c r="W555" s="22" t="s">
        <v>38</v>
      </c>
      <c r="X555" s="22" t="s">
        <v>34</v>
      </c>
      <c r="Y555" s="18">
        <v>164</v>
      </c>
      <c r="Z55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55" s="18">
        <v>104</v>
      </c>
      <c r="AB555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5" s="18">
        <v>5</v>
      </c>
      <c r="AD555" s="23">
        <v>9</v>
      </c>
      <c r="AE555" s="18">
        <f t="shared" si="25"/>
        <v>51</v>
      </c>
      <c r="AF555" s="18">
        <f t="shared" si="26"/>
        <v>5</v>
      </c>
      <c r="AG555" s="19">
        <f>Tableau2[[#This Row],[Teams]]/Tableau2[[#This Row],[Fields]]</f>
        <v>10.199999999999999</v>
      </c>
      <c r="AH555" s="13"/>
      <c r="AI555" s="13"/>
    </row>
    <row r="556" spans="1:35" hidden="1">
      <c r="A556" s="16">
        <v>42977</v>
      </c>
      <c r="B556" s="10" t="s">
        <v>44</v>
      </c>
      <c r="C556" s="21">
        <v>8</v>
      </c>
      <c r="D556" s="10" t="s">
        <v>32</v>
      </c>
      <c r="E556" s="10"/>
      <c r="F556" s="10">
        <v>10</v>
      </c>
      <c r="G556" s="10"/>
      <c r="H556" s="10"/>
      <c r="I556" s="10"/>
      <c r="J556" s="10"/>
      <c r="K556" s="10"/>
      <c r="L556" s="10">
        <v>9</v>
      </c>
      <c r="M556" s="10"/>
      <c r="N556" s="10"/>
      <c r="O556" s="10"/>
      <c r="P556" s="10">
        <v>10</v>
      </c>
      <c r="Q556" s="10"/>
      <c r="R556" s="10">
        <v>10</v>
      </c>
      <c r="S556" s="10"/>
      <c r="T556" s="10"/>
      <c r="U556" s="10">
        <v>7</v>
      </c>
      <c r="V556" s="16" t="str">
        <f t="shared" si="24"/>
        <v>Fantasy42977</v>
      </c>
      <c r="W556" s="17" t="s">
        <v>33</v>
      </c>
      <c r="X556" s="17" t="s">
        <v>41</v>
      </c>
      <c r="Y556" s="18">
        <v>175</v>
      </c>
      <c r="Z55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56" s="18">
        <v>95</v>
      </c>
      <c r="AB55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6" s="18">
        <v>1</v>
      </c>
      <c r="AD556" s="18"/>
      <c r="AE556" s="18">
        <f t="shared" si="25"/>
        <v>46</v>
      </c>
      <c r="AF556" s="18">
        <f t="shared" si="26"/>
        <v>5</v>
      </c>
      <c r="AG556" s="19">
        <f>Tableau2[[#This Row],[Teams]]/Tableau2[[#This Row],[Fields]]</f>
        <v>9.1999999999999993</v>
      </c>
      <c r="AH556" s="13"/>
      <c r="AI556" s="13"/>
    </row>
    <row r="557" spans="1:35" hidden="1">
      <c r="A557" s="20">
        <v>42977</v>
      </c>
      <c r="B557" s="10" t="s">
        <v>44</v>
      </c>
      <c r="C557" s="21">
        <v>8</v>
      </c>
      <c r="D557" s="10" t="s">
        <v>231</v>
      </c>
      <c r="E557" s="10"/>
      <c r="F557" s="10"/>
      <c r="G557" s="10">
        <v>10</v>
      </c>
      <c r="H557" s="10"/>
      <c r="I557" s="10"/>
      <c r="J557" s="10"/>
      <c r="K557" s="10">
        <v>4</v>
      </c>
      <c r="L557" s="10"/>
      <c r="M557" s="10"/>
      <c r="N557" s="10"/>
      <c r="O557" s="10">
        <v>10</v>
      </c>
      <c r="P557" s="10"/>
      <c r="Q557" s="10">
        <v>15</v>
      </c>
      <c r="R557" s="10"/>
      <c r="S557" s="10"/>
      <c r="T557" s="10">
        <v>12</v>
      </c>
      <c r="U557" s="10"/>
      <c r="V557" s="16" t="str">
        <f t="shared" si="24"/>
        <v>Vuelta42977</v>
      </c>
      <c r="W557" s="22" t="s">
        <v>38</v>
      </c>
      <c r="X557" s="22" t="s">
        <v>47</v>
      </c>
      <c r="Y557" s="18">
        <v>188</v>
      </c>
      <c r="Z55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57" s="18">
        <v>103</v>
      </c>
      <c r="AB55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7" s="18">
        <v>5</v>
      </c>
      <c r="AD557" s="23">
        <v>9</v>
      </c>
      <c r="AE557" s="18">
        <f t="shared" si="25"/>
        <v>51</v>
      </c>
      <c r="AF557" s="18">
        <f t="shared" si="26"/>
        <v>5</v>
      </c>
      <c r="AG557" s="19">
        <f>Tableau2[[#This Row],[Teams]]/Tableau2[[#This Row],[Fields]]</f>
        <v>10.199999999999999</v>
      </c>
      <c r="AH557" s="13"/>
      <c r="AI557" s="13"/>
    </row>
    <row r="558" spans="1:35" hidden="1">
      <c r="A558" s="16">
        <v>42978</v>
      </c>
      <c r="B558" s="10" t="s">
        <v>46</v>
      </c>
      <c r="C558" s="21">
        <v>8</v>
      </c>
      <c r="D558" s="10" t="s">
        <v>32</v>
      </c>
      <c r="E558" s="10"/>
      <c r="F558" s="10"/>
      <c r="G558" s="10">
        <v>12</v>
      </c>
      <c r="H558" s="10"/>
      <c r="I558" s="10"/>
      <c r="J558" s="10"/>
      <c r="K558" s="10"/>
      <c r="L558" s="10">
        <v>8</v>
      </c>
      <c r="M558" s="10"/>
      <c r="N558" s="10"/>
      <c r="O558" s="10">
        <v>11</v>
      </c>
      <c r="P558" s="10"/>
      <c r="Q558" s="10"/>
      <c r="R558" s="10">
        <v>4</v>
      </c>
      <c r="S558" s="10"/>
      <c r="T558" s="10">
        <v>8</v>
      </c>
      <c r="U558" s="10"/>
      <c r="V558" s="16" t="str">
        <f t="shared" si="24"/>
        <v>Fantasy42978</v>
      </c>
      <c r="W558" s="17" t="s">
        <v>33</v>
      </c>
      <c r="X558" s="17" t="s">
        <v>39</v>
      </c>
      <c r="Y558" s="18">
        <v>183</v>
      </c>
      <c r="Z55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58" s="18">
        <v>97</v>
      </c>
      <c r="AB55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8" s="18">
        <v>1</v>
      </c>
      <c r="AD558" s="18"/>
      <c r="AE558" s="18">
        <f t="shared" si="25"/>
        <v>43</v>
      </c>
      <c r="AF558" s="18">
        <f t="shared" si="26"/>
        <v>5</v>
      </c>
      <c r="AG558" s="19">
        <f>Tableau2[[#This Row],[Teams]]/Tableau2[[#This Row],[Fields]]</f>
        <v>8.6</v>
      </c>
      <c r="AH558" s="13"/>
      <c r="AI558" s="13"/>
    </row>
    <row r="559" spans="1:35" hidden="1">
      <c r="A559" s="20">
        <v>42978</v>
      </c>
      <c r="B559" s="10" t="s">
        <v>46</v>
      </c>
      <c r="C559" s="21">
        <v>8</v>
      </c>
      <c r="D559" s="10" t="s">
        <v>231</v>
      </c>
      <c r="E559" s="10"/>
      <c r="F559" s="10"/>
      <c r="G559" s="10">
        <v>10</v>
      </c>
      <c r="H559" s="10"/>
      <c r="I559" s="10"/>
      <c r="J559" s="10"/>
      <c r="K559" s="10">
        <v>4</v>
      </c>
      <c r="L559" s="10"/>
      <c r="M559" s="10"/>
      <c r="N559" s="10"/>
      <c r="O559" s="10">
        <v>10</v>
      </c>
      <c r="P559" s="10"/>
      <c r="Q559" s="10">
        <v>15</v>
      </c>
      <c r="R559" s="10"/>
      <c r="S559" s="10"/>
      <c r="T559" s="10">
        <v>12</v>
      </c>
      <c r="U559" s="10"/>
      <c r="V559" s="16" t="str">
        <f t="shared" si="24"/>
        <v>Vuelta42978</v>
      </c>
      <c r="W559" s="22" t="s">
        <v>38</v>
      </c>
      <c r="X559" s="22" t="s">
        <v>47</v>
      </c>
      <c r="Y559" s="18">
        <v>161</v>
      </c>
      <c r="Z55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59" s="18">
        <v>95</v>
      </c>
      <c r="AB559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59" s="18">
        <v>5</v>
      </c>
      <c r="AD559" s="23">
        <v>9</v>
      </c>
      <c r="AE559" s="18">
        <f t="shared" si="25"/>
        <v>51</v>
      </c>
      <c r="AF559" s="18">
        <f t="shared" si="26"/>
        <v>5</v>
      </c>
      <c r="AG559" s="19">
        <f>Tableau2[[#This Row],[Teams]]/Tableau2[[#This Row],[Fields]]</f>
        <v>10.199999999999999</v>
      </c>
      <c r="AH559" s="13"/>
      <c r="AI559" s="13"/>
    </row>
    <row r="560" spans="1:35" hidden="1">
      <c r="A560" s="16">
        <v>42979</v>
      </c>
      <c r="B560" s="10" t="s">
        <v>48</v>
      </c>
      <c r="C560" s="21">
        <v>9</v>
      </c>
      <c r="D560" s="10" t="s">
        <v>32</v>
      </c>
      <c r="E560" s="10"/>
      <c r="F560" s="10"/>
      <c r="G560" s="10">
        <v>10</v>
      </c>
      <c r="H560" s="10"/>
      <c r="I560" s="10"/>
      <c r="J560" s="10"/>
      <c r="K560" s="10"/>
      <c r="L560" s="10">
        <v>9</v>
      </c>
      <c r="M560" s="10"/>
      <c r="N560" s="10"/>
      <c r="O560" s="10">
        <v>4</v>
      </c>
      <c r="P560" s="10"/>
      <c r="Q560" s="10">
        <v>9</v>
      </c>
      <c r="R560" s="10"/>
      <c r="S560" s="10">
        <v>8</v>
      </c>
      <c r="T560" s="10"/>
      <c r="U560" s="10"/>
      <c r="V560" s="16" t="str">
        <f t="shared" si="24"/>
        <v>Fantasy42979</v>
      </c>
      <c r="W560" s="17" t="s">
        <v>33</v>
      </c>
      <c r="X560" s="17" t="s">
        <v>39</v>
      </c>
      <c r="Y560" s="18">
        <v>144</v>
      </c>
      <c r="Z56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60" s="18">
        <v>76</v>
      </c>
      <c r="AB5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60" s="18">
        <v>1</v>
      </c>
      <c r="AD560" s="18">
        <v>8</v>
      </c>
      <c r="AE560" s="18">
        <f t="shared" si="25"/>
        <v>40</v>
      </c>
      <c r="AF560" s="18">
        <f t="shared" si="26"/>
        <v>5</v>
      </c>
      <c r="AG560" s="19">
        <f>Tableau2[[#This Row],[Teams]]/Tableau2[[#This Row],[Fields]]</f>
        <v>8</v>
      </c>
      <c r="AH560" s="13"/>
      <c r="AI560" s="13"/>
    </row>
    <row r="561" spans="1:35" hidden="1">
      <c r="A561" s="20">
        <v>42979</v>
      </c>
      <c r="B561" s="10" t="s">
        <v>48</v>
      </c>
      <c r="C561" s="21">
        <v>9</v>
      </c>
      <c r="D561" s="10" t="s">
        <v>231</v>
      </c>
      <c r="E561" s="10"/>
      <c r="F561" s="10"/>
      <c r="G561" s="10">
        <v>10</v>
      </c>
      <c r="H561" s="10"/>
      <c r="I561" s="10"/>
      <c r="J561" s="10"/>
      <c r="K561" s="10">
        <v>4</v>
      </c>
      <c r="L561" s="10"/>
      <c r="M561" s="10"/>
      <c r="N561" s="10"/>
      <c r="O561" s="10">
        <v>10</v>
      </c>
      <c r="P561" s="10"/>
      <c r="Q561" s="10">
        <v>15</v>
      </c>
      <c r="R561" s="10"/>
      <c r="S561" s="10"/>
      <c r="T561" s="10">
        <v>12</v>
      </c>
      <c r="U561" s="10"/>
      <c r="V561" s="16" t="str">
        <f t="shared" si="24"/>
        <v>Vuelta42979</v>
      </c>
      <c r="W561" s="22" t="s">
        <v>38</v>
      </c>
      <c r="X561" s="22" t="s">
        <v>39</v>
      </c>
      <c r="Y561" s="18">
        <v>198</v>
      </c>
      <c r="Z56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61" s="18">
        <v>104</v>
      </c>
      <c r="AB561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61" s="18">
        <v>5</v>
      </c>
      <c r="AD561" s="23">
        <v>9</v>
      </c>
      <c r="AE561" s="18">
        <f t="shared" si="25"/>
        <v>51</v>
      </c>
      <c r="AF561" s="18">
        <f t="shared" si="26"/>
        <v>5</v>
      </c>
      <c r="AG561" s="19">
        <f>Tableau2[[#This Row],[Teams]]/Tableau2[[#This Row],[Fields]]</f>
        <v>10.199999999999999</v>
      </c>
      <c r="AH561" s="13"/>
      <c r="AI561" s="13"/>
    </row>
    <row r="562" spans="1:35" hidden="1">
      <c r="A562" s="20">
        <v>42979</v>
      </c>
      <c r="B562" s="10" t="s">
        <v>48</v>
      </c>
      <c r="C562" s="21">
        <v>9</v>
      </c>
      <c r="D562" s="10" t="s">
        <v>247</v>
      </c>
      <c r="E562" s="10"/>
      <c r="F562" s="10"/>
      <c r="G562" s="10"/>
      <c r="H562" s="10">
        <v>7</v>
      </c>
      <c r="I562" s="10"/>
      <c r="J562" s="10"/>
      <c r="K562" s="10"/>
      <c r="L562" s="10"/>
      <c r="M562" s="10">
        <v>5</v>
      </c>
      <c r="N562" s="10"/>
      <c r="O562" s="10"/>
      <c r="P562" s="10"/>
      <c r="Q562" s="10"/>
      <c r="R562" s="10">
        <v>9</v>
      </c>
      <c r="S562" s="10"/>
      <c r="T562" s="10"/>
      <c r="U562" s="10">
        <v>10</v>
      </c>
      <c r="V562" s="16" t="str">
        <f t="shared" si="24"/>
        <v>Alberta42979</v>
      </c>
      <c r="W562" s="22"/>
      <c r="X562" s="22"/>
      <c r="Y562" s="18"/>
      <c r="Z562" s="10"/>
      <c r="AA562" s="18"/>
      <c r="AB56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62" s="18"/>
      <c r="AD562" s="23"/>
      <c r="AE562" s="18">
        <f t="shared" si="25"/>
        <v>31</v>
      </c>
      <c r="AF562" s="18">
        <f t="shared" si="26"/>
        <v>4</v>
      </c>
      <c r="AG562" s="19">
        <f>Tableau2[[#This Row],[Teams]]/Tableau2[[#This Row],[Fields]]</f>
        <v>7.75</v>
      </c>
      <c r="AH562" s="13"/>
      <c r="AI562" s="13"/>
    </row>
    <row r="563" spans="1:35" hidden="1">
      <c r="A563" s="16">
        <v>42980</v>
      </c>
      <c r="B563" s="10" t="s">
        <v>49</v>
      </c>
      <c r="C563" s="21">
        <v>9</v>
      </c>
      <c r="D563" s="10" t="s">
        <v>252</v>
      </c>
      <c r="E563" s="10"/>
      <c r="F563" s="10">
        <v>7</v>
      </c>
      <c r="G563" s="10"/>
      <c r="H563" s="10"/>
      <c r="I563" s="10"/>
      <c r="J563" s="10"/>
      <c r="K563" s="10"/>
      <c r="L563" s="10">
        <v>9</v>
      </c>
      <c r="M563" s="10"/>
      <c r="N563" s="10"/>
      <c r="O563" s="10"/>
      <c r="P563" s="10">
        <v>5</v>
      </c>
      <c r="Q563" s="10"/>
      <c r="R563" s="10">
        <v>4</v>
      </c>
      <c r="S563" s="10"/>
      <c r="T563" s="10">
        <v>5</v>
      </c>
      <c r="U563" s="10"/>
      <c r="V563" s="16" t="str">
        <f t="shared" si="24"/>
        <v>Bruxelles Classic42980</v>
      </c>
      <c r="W563" s="17" t="s">
        <v>33</v>
      </c>
      <c r="X563" s="17" t="s">
        <v>34</v>
      </c>
      <c r="Y563" s="18">
        <v>199</v>
      </c>
      <c r="Z56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63" s="18">
        <v>112</v>
      </c>
      <c r="AB56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63" s="18">
        <v>4</v>
      </c>
      <c r="AD563" s="18">
        <v>9</v>
      </c>
      <c r="AE563" s="18">
        <f t="shared" si="25"/>
        <v>30</v>
      </c>
      <c r="AF563" s="18">
        <f t="shared" si="26"/>
        <v>5</v>
      </c>
      <c r="AG563" s="19">
        <f>Tableau2[[#This Row],[Teams]]/Tableau2[[#This Row],[Fields]]</f>
        <v>6</v>
      </c>
      <c r="AH563" s="13"/>
      <c r="AI563" s="13"/>
    </row>
    <row r="564" spans="1:35" hidden="1">
      <c r="A564" s="20">
        <v>42980</v>
      </c>
      <c r="B564" s="10" t="s">
        <v>49</v>
      </c>
      <c r="C564" s="21">
        <v>9</v>
      </c>
      <c r="D564" s="10" t="s">
        <v>231</v>
      </c>
      <c r="E564" s="10"/>
      <c r="F564" s="10"/>
      <c r="G564" s="10">
        <v>10</v>
      </c>
      <c r="H564" s="10"/>
      <c r="I564" s="10"/>
      <c r="J564" s="10"/>
      <c r="K564" s="10">
        <v>4</v>
      </c>
      <c r="L564" s="10"/>
      <c r="M564" s="10"/>
      <c r="N564" s="10"/>
      <c r="O564" s="10">
        <v>10</v>
      </c>
      <c r="P564" s="10"/>
      <c r="Q564" s="10">
        <v>15</v>
      </c>
      <c r="R564" s="10"/>
      <c r="S564" s="10"/>
      <c r="T564" s="10">
        <v>12</v>
      </c>
      <c r="U564" s="10"/>
      <c r="V564" s="16" t="str">
        <f t="shared" si="24"/>
        <v>Vuelta42980</v>
      </c>
      <c r="W564" s="22" t="s">
        <v>38</v>
      </c>
      <c r="X564" s="22" t="s">
        <v>47</v>
      </c>
      <c r="Y564" s="18">
        <v>175</v>
      </c>
      <c r="Z56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64" s="18">
        <v>103</v>
      </c>
      <c r="AB56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64" s="18">
        <v>5</v>
      </c>
      <c r="AD564" s="23">
        <v>9</v>
      </c>
      <c r="AE564" s="18">
        <f t="shared" si="25"/>
        <v>51</v>
      </c>
      <c r="AF564" s="18">
        <f t="shared" si="26"/>
        <v>5</v>
      </c>
      <c r="AG564" s="19">
        <f>Tableau2[[#This Row],[Teams]]/Tableau2[[#This Row],[Fields]]</f>
        <v>10.199999999999999</v>
      </c>
      <c r="AH564" s="13"/>
      <c r="AI564" s="13"/>
    </row>
    <row r="565" spans="1:35" hidden="1">
      <c r="A565" s="20">
        <v>42980</v>
      </c>
      <c r="B565" s="10" t="s">
        <v>49</v>
      </c>
      <c r="C565" s="21">
        <v>9</v>
      </c>
      <c r="D565" s="10" t="s">
        <v>247</v>
      </c>
      <c r="E565" s="10"/>
      <c r="F565" s="10"/>
      <c r="G565" s="10"/>
      <c r="H565" s="10">
        <v>7</v>
      </c>
      <c r="I565" s="10"/>
      <c r="J565" s="10"/>
      <c r="K565" s="10"/>
      <c r="L565" s="10"/>
      <c r="M565" s="10">
        <v>5</v>
      </c>
      <c r="N565" s="10"/>
      <c r="O565" s="10"/>
      <c r="P565" s="10"/>
      <c r="Q565" s="10"/>
      <c r="R565" s="10">
        <v>9</v>
      </c>
      <c r="S565" s="10"/>
      <c r="T565" s="10"/>
      <c r="U565" s="10">
        <v>10</v>
      </c>
      <c r="V565" s="16" t="str">
        <f t="shared" si="24"/>
        <v>Alberta42980</v>
      </c>
      <c r="W565" s="22"/>
      <c r="X565" s="22"/>
      <c r="Y565" s="18"/>
      <c r="Z565" s="10"/>
      <c r="AA565" s="18"/>
      <c r="AB565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65" s="18"/>
      <c r="AD565" s="23"/>
      <c r="AE565" s="18">
        <f t="shared" si="25"/>
        <v>31</v>
      </c>
      <c r="AF565" s="18">
        <f t="shared" si="26"/>
        <v>4</v>
      </c>
      <c r="AG565" s="19">
        <f>Tableau2[[#This Row],[Teams]]/Tableau2[[#This Row],[Fields]]</f>
        <v>7.75</v>
      </c>
      <c r="AH565" s="13"/>
      <c r="AI565" s="13"/>
    </row>
    <row r="566" spans="1:35" hidden="1">
      <c r="A566" s="16">
        <v>42981</v>
      </c>
      <c r="B566" s="10" t="s">
        <v>50</v>
      </c>
      <c r="C566" s="21">
        <v>9</v>
      </c>
      <c r="D566" s="10" t="s">
        <v>253</v>
      </c>
      <c r="E566" s="10"/>
      <c r="F566" s="10"/>
      <c r="G566" s="10"/>
      <c r="H566" s="10">
        <v>9</v>
      </c>
      <c r="I566" s="10"/>
      <c r="J566" s="10"/>
      <c r="K566" s="10"/>
      <c r="L566" s="10">
        <v>10</v>
      </c>
      <c r="M566" s="10"/>
      <c r="N566" s="10"/>
      <c r="O566" s="10">
        <v>7</v>
      </c>
      <c r="P566" s="10"/>
      <c r="Q566" s="10"/>
      <c r="R566" s="10">
        <v>9</v>
      </c>
      <c r="S566" s="10"/>
      <c r="T566" s="10">
        <v>7</v>
      </c>
      <c r="U566" s="10"/>
      <c r="V566" s="16" t="str">
        <f t="shared" si="24"/>
        <v>Fourmies42981</v>
      </c>
      <c r="W566" s="17" t="s">
        <v>33</v>
      </c>
      <c r="X566" s="17" t="s">
        <v>39</v>
      </c>
      <c r="Y566" s="18">
        <v>205</v>
      </c>
      <c r="Z56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66" s="18">
        <v>118</v>
      </c>
      <c r="AB56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66" s="18">
        <v>4</v>
      </c>
      <c r="AD566" s="18">
        <v>9</v>
      </c>
      <c r="AE566" s="18">
        <f t="shared" si="25"/>
        <v>42</v>
      </c>
      <c r="AF566" s="18">
        <f t="shared" si="26"/>
        <v>5</v>
      </c>
      <c r="AG566" s="19">
        <f>Tableau2[[#This Row],[Teams]]/Tableau2[[#This Row],[Fields]]</f>
        <v>8.4</v>
      </c>
      <c r="AH566" s="13"/>
      <c r="AI566" s="13"/>
    </row>
    <row r="567" spans="1:35" hidden="1">
      <c r="A567" s="20">
        <v>42981</v>
      </c>
      <c r="B567" s="10" t="s">
        <v>50</v>
      </c>
      <c r="C567" s="21">
        <v>9</v>
      </c>
      <c r="D567" s="10" t="s">
        <v>231</v>
      </c>
      <c r="E567" s="10"/>
      <c r="F567" s="10"/>
      <c r="G567" s="10">
        <v>10</v>
      </c>
      <c r="H567" s="10"/>
      <c r="I567" s="10"/>
      <c r="J567" s="10"/>
      <c r="K567" s="10">
        <v>4</v>
      </c>
      <c r="L567" s="10"/>
      <c r="M567" s="10"/>
      <c r="N567" s="10"/>
      <c r="O567" s="10">
        <v>10</v>
      </c>
      <c r="P567" s="10"/>
      <c r="Q567" s="10">
        <v>15</v>
      </c>
      <c r="R567" s="10"/>
      <c r="S567" s="10"/>
      <c r="T567" s="10">
        <v>12</v>
      </c>
      <c r="U567" s="10"/>
      <c r="V567" s="16" t="str">
        <f t="shared" si="24"/>
        <v>Vuelta42981</v>
      </c>
      <c r="W567" s="22" t="s">
        <v>38</v>
      </c>
      <c r="X567" s="22" t="s">
        <v>47</v>
      </c>
      <c r="Y567" s="18">
        <v>130</v>
      </c>
      <c r="Z567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67" s="18">
        <v>81</v>
      </c>
      <c r="AB56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67" s="18">
        <v>5</v>
      </c>
      <c r="AD567" s="23">
        <v>9</v>
      </c>
      <c r="AE567" s="18">
        <f t="shared" si="25"/>
        <v>51</v>
      </c>
      <c r="AF567" s="18">
        <f t="shared" si="26"/>
        <v>5</v>
      </c>
      <c r="AG567" s="19">
        <f>Tableau2[[#This Row],[Teams]]/Tableau2[[#This Row],[Fields]]</f>
        <v>10.199999999999999</v>
      </c>
      <c r="AH567" s="13"/>
      <c r="AI567" s="13"/>
    </row>
    <row r="568" spans="1:35" hidden="1">
      <c r="A568" s="20">
        <v>42981</v>
      </c>
      <c r="B568" s="10" t="s">
        <v>50</v>
      </c>
      <c r="C568" s="21">
        <v>9</v>
      </c>
      <c r="D568" s="10" t="s">
        <v>247</v>
      </c>
      <c r="E568" s="10"/>
      <c r="F568" s="10"/>
      <c r="G568" s="10"/>
      <c r="H568" s="10">
        <v>7</v>
      </c>
      <c r="I568" s="10"/>
      <c r="J568" s="10"/>
      <c r="K568" s="10"/>
      <c r="L568" s="10"/>
      <c r="M568" s="10">
        <v>5</v>
      </c>
      <c r="N568" s="10"/>
      <c r="O568" s="10"/>
      <c r="P568" s="10"/>
      <c r="Q568" s="10"/>
      <c r="R568" s="10">
        <v>9</v>
      </c>
      <c r="S568" s="10"/>
      <c r="T568" s="10"/>
      <c r="U568" s="10">
        <v>10</v>
      </c>
      <c r="V568" s="16" t="str">
        <f t="shared" si="24"/>
        <v>Alberta42981</v>
      </c>
      <c r="W568" s="22"/>
      <c r="X568" s="22"/>
      <c r="Y568" s="18"/>
      <c r="Z568" s="10"/>
      <c r="AA568" s="18"/>
      <c r="AB56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68" s="18"/>
      <c r="AD568" s="23"/>
      <c r="AE568" s="18">
        <f t="shared" si="25"/>
        <v>31</v>
      </c>
      <c r="AF568" s="18">
        <f t="shared" si="26"/>
        <v>4</v>
      </c>
      <c r="AG568" s="19">
        <f>Tableau2[[#This Row],[Teams]]/Tableau2[[#This Row],[Fields]]</f>
        <v>7.75</v>
      </c>
      <c r="AH568" s="13"/>
      <c r="AI568" s="13"/>
    </row>
    <row r="569" spans="1:35" hidden="1">
      <c r="A569" s="16">
        <v>42982</v>
      </c>
      <c r="B569" s="10" t="s">
        <v>36</v>
      </c>
      <c r="C569" s="21">
        <v>9</v>
      </c>
      <c r="D569" s="10" t="s">
        <v>32</v>
      </c>
      <c r="E569" s="10"/>
      <c r="F569" s="10">
        <v>3</v>
      </c>
      <c r="G569" s="10"/>
      <c r="H569" s="10"/>
      <c r="I569" s="10"/>
      <c r="J569" s="10"/>
      <c r="K569" s="10">
        <v>7</v>
      </c>
      <c r="L569" s="10"/>
      <c r="M569" s="10"/>
      <c r="N569" s="10"/>
      <c r="O569" s="10">
        <v>7</v>
      </c>
      <c r="P569" s="10"/>
      <c r="Q569" s="10">
        <v>9</v>
      </c>
      <c r="R569" s="10"/>
      <c r="S569" s="10">
        <v>9</v>
      </c>
      <c r="T569" s="10"/>
      <c r="U569" s="10"/>
      <c r="V569" s="16" t="str">
        <f t="shared" si="24"/>
        <v>Fantasy42982</v>
      </c>
      <c r="W569" s="17" t="s">
        <v>33</v>
      </c>
      <c r="X569" s="17" t="s">
        <v>34</v>
      </c>
      <c r="Y569" s="18">
        <v>140</v>
      </c>
      <c r="Z569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69" s="18">
        <v>89</v>
      </c>
      <c r="AB56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69" s="18">
        <v>1</v>
      </c>
      <c r="AD569" s="18">
        <v>7</v>
      </c>
      <c r="AE569" s="18">
        <f t="shared" si="25"/>
        <v>35</v>
      </c>
      <c r="AF569" s="18">
        <f t="shared" si="26"/>
        <v>5</v>
      </c>
      <c r="AG569" s="19">
        <f>Tableau2[[#This Row],[Teams]]/Tableau2[[#This Row],[Fields]]</f>
        <v>7</v>
      </c>
      <c r="AH569" s="13"/>
      <c r="AI569" s="13"/>
    </row>
    <row r="570" spans="1:35" hidden="1">
      <c r="A570" s="20">
        <v>42982</v>
      </c>
      <c r="B570" s="10" t="s">
        <v>36</v>
      </c>
      <c r="C570" s="21">
        <v>9</v>
      </c>
      <c r="D570" s="10" t="s">
        <v>231</v>
      </c>
      <c r="E570" s="10"/>
      <c r="F570" s="10"/>
      <c r="G570" s="10">
        <v>10</v>
      </c>
      <c r="H570" s="10"/>
      <c r="I570" s="10"/>
      <c r="J570" s="10"/>
      <c r="K570" s="10">
        <v>4</v>
      </c>
      <c r="L570" s="10"/>
      <c r="M570" s="10"/>
      <c r="N570" s="10"/>
      <c r="O570" s="10">
        <v>10</v>
      </c>
      <c r="P570" s="10"/>
      <c r="Q570" s="10">
        <v>15</v>
      </c>
      <c r="R570" s="10"/>
      <c r="S570" s="10"/>
      <c r="T570" s="10">
        <v>12</v>
      </c>
      <c r="U570" s="10"/>
      <c r="V570" s="16" t="str">
        <f t="shared" si="24"/>
        <v>Vuelta42982</v>
      </c>
      <c r="W570" s="22" t="s">
        <v>38</v>
      </c>
      <c r="X570" s="22" t="s">
        <v>130</v>
      </c>
      <c r="Y570" s="22" t="s">
        <v>130</v>
      </c>
      <c r="Z570" s="21" t="s">
        <v>130</v>
      </c>
      <c r="AA570" s="22" t="s">
        <v>130</v>
      </c>
      <c r="AB57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70" s="18">
        <v>5</v>
      </c>
      <c r="AD570" s="23">
        <v>9</v>
      </c>
      <c r="AE570" s="18">
        <f t="shared" si="25"/>
        <v>51</v>
      </c>
      <c r="AF570" s="18">
        <f t="shared" si="26"/>
        <v>5</v>
      </c>
      <c r="AG570" s="19">
        <f>Tableau2[[#This Row],[Teams]]/Tableau2[[#This Row],[Fields]]</f>
        <v>10.199999999999999</v>
      </c>
      <c r="AH570" s="13"/>
      <c r="AI570" s="13"/>
    </row>
    <row r="571" spans="1:35" hidden="1">
      <c r="A571" s="20">
        <v>42982</v>
      </c>
      <c r="B571" s="10" t="s">
        <v>36</v>
      </c>
      <c r="C571" s="21">
        <v>9</v>
      </c>
      <c r="D571" s="10" t="s">
        <v>247</v>
      </c>
      <c r="E571" s="10"/>
      <c r="F571" s="10"/>
      <c r="G571" s="10"/>
      <c r="H571" s="10">
        <v>7</v>
      </c>
      <c r="I571" s="10"/>
      <c r="J571" s="10"/>
      <c r="K571" s="10"/>
      <c r="L571" s="10"/>
      <c r="M571" s="10">
        <v>5</v>
      </c>
      <c r="N571" s="10"/>
      <c r="O571" s="10"/>
      <c r="P571" s="10"/>
      <c r="Q571" s="10"/>
      <c r="R571" s="10">
        <v>9</v>
      </c>
      <c r="S571" s="10"/>
      <c r="T571" s="10"/>
      <c r="U571" s="10">
        <v>10</v>
      </c>
      <c r="V571" s="16" t="str">
        <f t="shared" si="24"/>
        <v>Alberta42982</v>
      </c>
      <c r="W571" s="22"/>
      <c r="X571" s="22"/>
      <c r="Y571" s="18"/>
      <c r="Z571" s="10"/>
      <c r="AA571" s="18"/>
      <c r="AB571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71" s="18"/>
      <c r="AD571" s="23"/>
      <c r="AE571" s="18">
        <f t="shared" si="25"/>
        <v>31</v>
      </c>
      <c r="AF571" s="18">
        <f t="shared" si="26"/>
        <v>4</v>
      </c>
      <c r="AG571" s="19">
        <f>Tableau2[[#This Row],[Teams]]/Tableau2[[#This Row],[Fields]]</f>
        <v>7.75</v>
      </c>
      <c r="AH571" s="13"/>
      <c r="AI571" s="13"/>
    </row>
    <row r="572" spans="1:35" hidden="1">
      <c r="A572" s="16">
        <v>42983</v>
      </c>
      <c r="B572" s="10" t="s">
        <v>42</v>
      </c>
      <c r="C572" s="21">
        <v>9</v>
      </c>
      <c r="D572" s="10" t="s">
        <v>32</v>
      </c>
      <c r="E572" s="10"/>
      <c r="F572" s="10"/>
      <c r="G572" s="10"/>
      <c r="H572" s="10">
        <v>8</v>
      </c>
      <c r="I572" s="10"/>
      <c r="J572" s="10"/>
      <c r="K572" s="10"/>
      <c r="L572" s="10"/>
      <c r="M572" s="10">
        <v>4</v>
      </c>
      <c r="N572" s="10"/>
      <c r="O572" s="10">
        <v>7</v>
      </c>
      <c r="P572" s="10"/>
      <c r="Q572" s="10"/>
      <c r="R572" s="10">
        <v>7</v>
      </c>
      <c r="S572" s="10"/>
      <c r="T572" s="10"/>
      <c r="U572" s="10">
        <v>8</v>
      </c>
      <c r="V572" s="16" t="str">
        <f t="shared" si="24"/>
        <v>Fantasy42983</v>
      </c>
      <c r="W572" s="17" t="s">
        <v>33</v>
      </c>
      <c r="X572" s="17" t="s">
        <v>52</v>
      </c>
      <c r="Y572" s="18">
        <v>170</v>
      </c>
      <c r="Z57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72" s="18">
        <v>103</v>
      </c>
      <c r="AB57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72" s="18">
        <v>1</v>
      </c>
      <c r="AD572" s="18">
        <v>8</v>
      </c>
      <c r="AE572" s="18">
        <f t="shared" si="25"/>
        <v>34</v>
      </c>
      <c r="AF572" s="18">
        <f t="shared" si="26"/>
        <v>5</v>
      </c>
      <c r="AG572" s="19">
        <f>Tableau2[[#This Row],[Teams]]/Tableau2[[#This Row],[Fields]]</f>
        <v>6.8</v>
      </c>
      <c r="AH572" s="13"/>
      <c r="AI572" s="13"/>
    </row>
    <row r="573" spans="1:35" hidden="1">
      <c r="A573" s="20">
        <v>42983</v>
      </c>
      <c r="B573" s="10" t="s">
        <v>42</v>
      </c>
      <c r="C573" s="21">
        <v>9</v>
      </c>
      <c r="D573" s="10" t="s">
        <v>231</v>
      </c>
      <c r="E573" s="10"/>
      <c r="F573" s="10"/>
      <c r="G573" s="10">
        <v>10</v>
      </c>
      <c r="H573" s="10"/>
      <c r="I573" s="10"/>
      <c r="J573" s="10"/>
      <c r="K573" s="10">
        <v>4</v>
      </c>
      <c r="L573" s="10"/>
      <c r="M573" s="10"/>
      <c r="N573" s="10"/>
      <c r="O573" s="10">
        <v>10</v>
      </c>
      <c r="P573" s="10"/>
      <c r="Q573" s="10">
        <v>15</v>
      </c>
      <c r="R573" s="10"/>
      <c r="S573" s="10"/>
      <c r="T573" s="10">
        <v>12</v>
      </c>
      <c r="U573" s="10"/>
      <c r="V573" s="16" t="str">
        <f t="shared" si="24"/>
        <v>Vuelta42983</v>
      </c>
      <c r="W573" s="22" t="s">
        <v>38</v>
      </c>
      <c r="X573" s="22" t="s">
        <v>45</v>
      </c>
      <c r="Y573" s="18">
        <v>40</v>
      </c>
      <c r="Z573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73" s="18">
        <v>39</v>
      </c>
      <c r="AB57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73" s="18">
        <v>5</v>
      </c>
      <c r="AD573" s="23">
        <v>9</v>
      </c>
      <c r="AE573" s="18">
        <f t="shared" si="25"/>
        <v>51</v>
      </c>
      <c r="AF573" s="18">
        <f t="shared" si="26"/>
        <v>5</v>
      </c>
      <c r="AG573" s="19">
        <f>Tableau2[[#This Row],[Teams]]/Tableau2[[#This Row],[Fields]]</f>
        <v>10.199999999999999</v>
      </c>
      <c r="AH573" s="13"/>
      <c r="AI573" s="13"/>
    </row>
    <row r="574" spans="1:35" hidden="1">
      <c r="A574" s="20">
        <v>42983</v>
      </c>
      <c r="B574" s="10" t="s">
        <v>42</v>
      </c>
      <c r="C574" s="21">
        <v>9</v>
      </c>
      <c r="D574" s="10" t="s">
        <v>248</v>
      </c>
      <c r="E574" s="10"/>
      <c r="F574" s="10">
        <v>6</v>
      </c>
      <c r="G574" s="10"/>
      <c r="H574" s="10"/>
      <c r="I574" s="10"/>
      <c r="J574" s="10"/>
      <c r="K574" s="10"/>
      <c r="L574" s="10">
        <v>5</v>
      </c>
      <c r="M574" s="10"/>
      <c r="N574" s="10"/>
      <c r="O574" s="10"/>
      <c r="P574" s="10">
        <v>12</v>
      </c>
      <c r="Q574" s="10"/>
      <c r="R574" s="10"/>
      <c r="S574" s="10">
        <v>14</v>
      </c>
      <c r="T574" s="10"/>
      <c r="U574" s="10"/>
      <c r="V574" s="16" t="str">
        <f t="shared" si="24"/>
        <v>Britain42983</v>
      </c>
      <c r="W574" s="22" t="s">
        <v>38</v>
      </c>
      <c r="X574" s="22" t="s">
        <v>34</v>
      </c>
      <c r="Y574" s="18">
        <v>190</v>
      </c>
      <c r="Z57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74" s="18">
        <v>107</v>
      </c>
      <c r="AB57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74" s="18">
        <v>3</v>
      </c>
      <c r="AD574" s="23">
        <v>8</v>
      </c>
      <c r="AE574" s="18">
        <f t="shared" si="25"/>
        <v>37</v>
      </c>
      <c r="AF574" s="18">
        <f t="shared" si="26"/>
        <v>4</v>
      </c>
      <c r="AG574" s="19">
        <f>Tableau2[[#This Row],[Teams]]/Tableau2[[#This Row],[Fields]]</f>
        <v>9.25</v>
      </c>
      <c r="AH574" s="13"/>
      <c r="AI574" s="13"/>
    </row>
    <row r="575" spans="1:35" hidden="1">
      <c r="A575" s="9">
        <v>42984</v>
      </c>
      <c r="B575" s="10" t="s">
        <v>44</v>
      </c>
      <c r="C575" s="21">
        <v>9</v>
      </c>
      <c r="D575" s="10" t="s">
        <v>32</v>
      </c>
      <c r="E575" s="10"/>
      <c r="F575" s="10"/>
      <c r="G575" s="10"/>
      <c r="H575" s="10">
        <v>7</v>
      </c>
      <c r="I575" s="10"/>
      <c r="J575" s="10"/>
      <c r="K575" s="10"/>
      <c r="L575" s="10"/>
      <c r="M575" s="10">
        <v>9</v>
      </c>
      <c r="N575" s="10"/>
      <c r="O575" s="10"/>
      <c r="P575" s="10"/>
      <c r="Q575" s="10"/>
      <c r="R575" s="10">
        <v>10</v>
      </c>
      <c r="S575" s="10"/>
      <c r="T575" s="10"/>
      <c r="U575" s="10">
        <v>7</v>
      </c>
      <c r="V575" s="9" t="str">
        <f t="shared" si="24"/>
        <v>Fantasy42984</v>
      </c>
      <c r="W575" s="17" t="s">
        <v>33</v>
      </c>
      <c r="X575" s="11" t="s">
        <v>39</v>
      </c>
      <c r="Y575" s="10">
        <v>173</v>
      </c>
      <c r="Z57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75" s="10">
        <v>91</v>
      </c>
      <c r="AB57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75" s="18">
        <v>1</v>
      </c>
      <c r="AD575" s="10">
        <v>8</v>
      </c>
      <c r="AE575" s="18">
        <f t="shared" si="25"/>
        <v>33</v>
      </c>
      <c r="AF575" s="18">
        <f t="shared" si="26"/>
        <v>4</v>
      </c>
      <c r="AG575" s="19">
        <f>Tableau2[[#This Row],[Teams]]/Tableau2[[#This Row],[Fields]]</f>
        <v>8.25</v>
      </c>
      <c r="AH575" s="13"/>
      <c r="AI575" s="13"/>
    </row>
    <row r="576" spans="1:35" hidden="1">
      <c r="A576" s="49">
        <v>42984</v>
      </c>
      <c r="B576" s="10" t="s">
        <v>44</v>
      </c>
      <c r="C576" s="21">
        <v>9</v>
      </c>
      <c r="D576" s="10" t="s">
        <v>231</v>
      </c>
      <c r="E576" s="10"/>
      <c r="F576" s="10"/>
      <c r="G576" s="10">
        <v>10</v>
      </c>
      <c r="H576" s="10"/>
      <c r="I576" s="10"/>
      <c r="J576" s="10"/>
      <c r="K576" s="10">
        <v>4</v>
      </c>
      <c r="L576" s="10"/>
      <c r="M576" s="10"/>
      <c r="N576" s="10"/>
      <c r="O576" s="10">
        <v>10</v>
      </c>
      <c r="P576" s="10"/>
      <c r="Q576" s="10">
        <v>15</v>
      </c>
      <c r="R576" s="10"/>
      <c r="S576" s="10"/>
      <c r="T576" s="10">
        <v>12</v>
      </c>
      <c r="U576" s="10"/>
      <c r="V576" s="9" t="str">
        <f t="shared" si="24"/>
        <v>Vuelta42984</v>
      </c>
      <c r="W576" s="22" t="s">
        <v>38</v>
      </c>
      <c r="X576" s="21" t="s">
        <v>47</v>
      </c>
      <c r="Y576" s="10">
        <v>180</v>
      </c>
      <c r="Z57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76" s="10">
        <v>103</v>
      </c>
      <c r="AB57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76" s="18">
        <v>5</v>
      </c>
      <c r="AD576" s="24">
        <v>9</v>
      </c>
      <c r="AE576" s="18">
        <f t="shared" si="25"/>
        <v>51</v>
      </c>
      <c r="AF576" s="18">
        <f t="shared" si="26"/>
        <v>5</v>
      </c>
      <c r="AG576" s="19">
        <f>Tableau2[[#This Row],[Teams]]/Tableau2[[#This Row],[Fields]]</f>
        <v>10.199999999999999</v>
      </c>
      <c r="AH576" s="13"/>
      <c r="AI576" s="13"/>
    </row>
    <row r="577" spans="1:35" hidden="1">
      <c r="A577" s="49">
        <v>42984</v>
      </c>
      <c r="B577" s="10" t="s">
        <v>44</v>
      </c>
      <c r="C577" s="21">
        <v>9</v>
      </c>
      <c r="D577" s="10" t="s">
        <v>248</v>
      </c>
      <c r="E577" s="10"/>
      <c r="F577" s="10">
        <v>6</v>
      </c>
      <c r="G577" s="10"/>
      <c r="H577" s="10"/>
      <c r="I577" s="10"/>
      <c r="J577" s="10"/>
      <c r="K577" s="10"/>
      <c r="L577" s="10">
        <v>5</v>
      </c>
      <c r="M577" s="10"/>
      <c r="N577" s="10"/>
      <c r="O577" s="10"/>
      <c r="P577" s="10">
        <v>12</v>
      </c>
      <c r="Q577" s="10"/>
      <c r="R577" s="10"/>
      <c r="S577" s="10">
        <v>14</v>
      </c>
      <c r="T577" s="10"/>
      <c r="U577" s="10"/>
      <c r="V577" s="9" t="str">
        <f t="shared" si="24"/>
        <v>Britain42984</v>
      </c>
      <c r="W577" s="22" t="s">
        <v>38</v>
      </c>
      <c r="X577" s="21" t="s">
        <v>39</v>
      </c>
      <c r="Y577" s="10">
        <v>211</v>
      </c>
      <c r="Z57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77" s="10">
        <v>1110</v>
      </c>
      <c r="AB57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577" s="18">
        <v>3</v>
      </c>
      <c r="AD577" s="24">
        <v>8</v>
      </c>
      <c r="AE577" s="18">
        <f t="shared" si="25"/>
        <v>37</v>
      </c>
      <c r="AF577" s="18">
        <f t="shared" si="26"/>
        <v>4</v>
      </c>
      <c r="AG577" s="19">
        <f>Tableau2[[#This Row],[Teams]]/Tableau2[[#This Row],[Fields]]</f>
        <v>9.25</v>
      </c>
      <c r="AH577" s="13"/>
      <c r="AI577" s="13"/>
    </row>
    <row r="578" spans="1:35" hidden="1">
      <c r="A578" s="9">
        <v>42985</v>
      </c>
      <c r="B578" s="10" t="s">
        <v>46</v>
      </c>
      <c r="C578" s="21">
        <v>9</v>
      </c>
      <c r="D578" s="10" t="s">
        <v>32</v>
      </c>
      <c r="E578" s="10"/>
      <c r="F578" s="10"/>
      <c r="G578" s="10">
        <v>7</v>
      </c>
      <c r="H578" s="10"/>
      <c r="I578" s="10"/>
      <c r="J578" s="10"/>
      <c r="K578" s="10"/>
      <c r="L578" s="10">
        <v>6</v>
      </c>
      <c r="M578" s="10"/>
      <c r="N578" s="10"/>
      <c r="O578" s="10">
        <v>5</v>
      </c>
      <c r="P578" s="10"/>
      <c r="Q578" s="10"/>
      <c r="R578" s="10"/>
      <c r="S578" s="10">
        <v>11</v>
      </c>
      <c r="T578" s="10"/>
      <c r="U578" s="10"/>
      <c r="V578" s="9" t="str">
        <f t="shared" ref="V578:V641" si="27">D578&amp;A578</f>
        <v>Fantasy42985</v>
      </c>
      <c r="W578" s="17" t="s">
        <v>33</v>
      </c>
      <c r="X578" s="11" t="s">
        <v>34</v>
      </c>
      <c r="Y578" s="10">
        <v>140</v>
      </c>
      <c r="Z57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578" s="10">
        <v>87</v>
      </c>
      <c r="AB57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78" s="18">
        <v>1</v>
      </c>
      <c r="AD578" s="10">
        <v>7</v>
      </c>
      <c r="AE578" s="18">
        <f t="shared" ref="AE578:AE641" si="28">SUM(E578:U578)</f>
        <v>29</v>
      </c>
      <c r="AF578" s="18">
        <f t="shared" ref="AF578:AF641" si="29">COUNT(E578:U578)</f>
        <v>4</v>
      </c>
      <c r="AG578" s="19">
        <f>Tableau2[[#This Row],[Teams]]/Tableau2[[#This Row],[Fields]]</f>
        <v>7.25</v>
      </c>
      <c r="AH578" s="13"/>
      <c r="AI578" s="13"/>
    </row>
    <row r="579" spans="1:35" hidden="1">
      <c r="A579" s="49">
        <v>42985</v>
      </c>
      <c r="B579" s="10" t="s">
        <v>46</v>
      </c>
      <c r="C579" s="21">
        <v>9</v>
      </c>
      <c r="D579" s="10" t="s">
        <v>231</v>
      </c>
      <c r="E579" s="10"/>
      <c r="F579" s="10"/>
      <c r="G579" s="10">
        <v>10</v>
      </c>
      <c r="H579" s="10"/>
      <c r="I579" s="10"/>
      <c r="J579" s="10"/>
      <c r="K579" s="10">
        <v>4</v>
      </c>
      <c r="L579" s="10"/>
      <c r="M579" s="10"/>
      <c r="N579" s="10"/>
      <c r="O579" s="10">
        <v>10</v>
      </c>
      <c r="P579" s="10"/>
      <c r="Q579" s="10">
        <v>15</v>
      </c>
      <c r="R579" s="10"/>
      <c r="S579" s="10"/>
      <c r="T579" s="10">
        <v>12</v>
      </c>
      <c r="U579" s="10"/>
      <c r="V579" s="9" t="str">
        <f t="shared" si="27"/>
        <v>Vuelta42985</v>
      </c>
      <c r="W579" s="22" t="s">
        <v>38</v>
      </c>
      <c r="X579" s="21" t="s">
        <v>34</v>
      </c>
      <c r="Y579" s="10">
        <v>167</v>
      </c>
      <c r="Z57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79" s="10">
        <v>107</v>
      </c>
      <c r="AB579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79" s="18">
        <v>5</v>
      </c>
      <c r="AD579" s="24">
        <v>9</v>
      </c>
      <c r="AE579" s="18">
        <f t="shared" si="28"/>
        <v>51</v>
      </c>
      <c r="AF579" s="18">
        <f t="shared" si="29"/>
        <v>5</v>
      </c>
      <c r="AG579" s="19">
        <f>Tableau2[[#This Row],[Teams]]/Tableau2[[#This Row],[Fields]]</f>
        <v>10.199999999999999</v>
      </c>
      <c r="AH579" s="13"/>
      <c r="AI579" s="13"/>
    </row>
    <row r="580" spans="1:35" hidden="1">
      <c r="A580" s="49">
        <v>42985</v>
      </c>
      <c r="B580" s="10" t="s">
        <v>46</v>
      </c>
      <c r="C580" s="21">
        <v>9</v>
      </c>
      <c r="D580" s="10" t="s">
        <v>248</v>
      </c>
      <c r="E580" s="10"/>
      <c r="F580" s="10">
        <v>6</v>
      </c>
      <c r="G580" s="10"/>
      <c r="H580" s="10"/>
      <c r="I580" s="10"/>
      <c r="J580" s="10"/>
      <c r="K580" s="10"/>
      <c r="L580" s="10">
        <v>5</v>
      </c>
      <c r="M580" s="10"/>
      <c r="N580" s="10"/>
      <c r="O580" s="10"/>
      <c r="P580" s="10">
        <v>12</v>
      </c>
      <c r="Q580" s="10"/>
      <c r="R580" s="10"/>
      <c r="S580" s="10">
        <v>14</v>
      </c>
      <c r="T580" s="10"/>
      <c r="U580" s="10"/>
      <c r="V580" s="9" t="str">
        <f t="shared" si="27"/>
        <v>Britain42985</v>
      </c>
      <c r="W580" s="22" t="s">
        <v>38</v>
      </c>
      <c r="X580" s="21" t="s">
        <v>39</v>
      </c>
      <c r="Y580" s="10">
        <v>177</v>
      </c>
      <c r="Z58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80" s="10">
        <v>94</v>
      </c>
      <c r="AB58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80" s="18">
        <v>3</v>
      </c>
      <c r="AD580" s="24">
        <v>8</v>
      </c>
      <c r="AE580" s="18">
        <f t="shared" si="28"/>
        <v>37</v>
      </c>
      <c r="AF580" s="18">
        <f t="shared" si="29"/>
        <v>4</v>
      </c>
      <c r="AG580" s="19">
        <f>Tableau2[[#This Row],[Teams]]/Tableau2[[#This Row],[Fields]]</f>
        <v>9.25</v>
      </c>
      <c r="AH580" s="13"/>
      <c r="AI580" s="13"/>
    </row>
    <row r="581" spans="1:35" hidden="1">
      <c r="A581" s="9">
        <v>42986</v>
      </c>
      <c r="B581" s="10" t="s">
        <v>48</v>
      </c>
      <c r="C581" s="21">
        <v>9</v>
      </c>
      <c r="D581" s="10" t="s">
        <v>254</v>
      </c>
      <c r="E581" s="10"/>
      <c r="F581" s="10"/>
      <c r="G581" s="10">
        <v>6</v>
      </c>
      <c r="H581" s="10"/>
      <c r="I581" s="10"/>
      <c r="J581" s="10"/>
      <c r="K581" s="10"/>
      <c r="L581" s="10"/>
      <c r="M581" s="10">
        <v>6</v>
      </c>
      <c r="N581" s="10"/>
      <c r="O581" s="10"/>
      <c r="P581" s="10">
        <v>6</v>
      </c>
      <c r="Q581" s="10"/>
      <c r="R581" s="10">
        <v>5</v>
      </c>
      <c r="S581" s="10"/>
      <c r="T581" s="10">
        <v>10</v>
      </c>
      <c r="U581" s="10"/>
      <c r="V581" s="9" t="str">
        <f t="shared" si="27"/>
        <v>Quebec42986</v>
      </c>
      <c r="W581" s="17" t="s">
        <v>33</v>
      </c>
      <c r="X581" s="11" t="s">
        <v>34</v>
      </c>
      <c r="Y581" s="10">
        <v>208</v>
      </c>
      <c r="Z58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81" s="10">
        <v>119</v>
      </c>
      <c r="AB58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81" s="18">
        <v>4</v>
      </c>
      <c r="AD581" s="10">
        <v>9</v>
      </c>
      <c r="AE581" s="18">
        <f t="shared" si="28"/>
        <v>33</v>
      </c>
      <c r="AF581" s="18">
        <f t="shared" si="29"/>
        <v>5</v>
      </c>
      <c r="AG581" s="19">
        <f>Tableau2[[#This Row],[Teams]]/Tableau2[[#This Row],[Fields]]</f>
        <v>6.6</v>
      </c>
      <c r="AH581" s="13"/>
      <c r="AI581" s="13"/>
    </row>
    <row r="582" spans="1:35" hidden="1">
      <c r="A582" s="49">
        <v>42986</v>
      </c>
      <c r="B582" s="10" t="s">
        <v>48</v>
      </c>
      <c r="C582" s="21">
        <v>9</v>
      </c>
      <c r="D582" s="10" t="s">
        <v>231</v>
      </c>
      <c r="E582" s="10"/>
      <c r="F582" s="10"/>
      <c r="G582" s="10">
        <v>10</v>
      </c>
      <c r="H582" s="10"/>
      <c r="I582" s="10"/>
      <c r="J582" s="10"/>
      <c r="K582" s="10">
        <v>4</v>
      </c>
      <c r="L582" s="10"/>
      <c r="M582" s="10"/>
      <c r="N582" s="10"/>
      <c r="O582" s="10">
        <v>10</v>
      </c>
      <c r="P582" s="10"/>
      <c r="Q582" s="10">
        <v>15</v>
      </c>
      <c r="R582" s="10"/>
      <c r="S582" s="10"/>
      <c r="T582" s="10">
        <v>12</v>
      </c>
      <c r="U582" s="10"/>
      <c r="V582" s="9" t="str">
        <f t="shared" si="27"/>
        <v>Vuelta42986</v>
      </c>
      <c r="W582" s="22" t="s">
        <v>38</v>
      </c>
      <c r="X582" s="21" t="s">
        <v>34</v>
      </c>
      <c r="Y582" s="10">
        <v>150</v>
      </c>
      <c r="Z58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82" s="10">
        <v>86</v>
      </c>
      <c r="AB58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2" s="18">
        <v>5</v>
      </c>
      <c r="AD582" s="24">
        <v>9</v>
      </c>
      <c r="AE582" s="18">
        <f t="shared" si="28"/>
        <v>51</v>
      </c>
      <c r="AF582" s="18">
        <f t="shared" si="29"/>
        <v>5</v>
      </c>
      <c r="AG582" s="19">
        <f>Tableau2[[#This Row],[Teams]]/Tableau2[[#This Row],[Fields]]</f>
        <v>10.199999999999999</v>
      </c>
      <c r="AH582" s="13"/>
      <c r="AI582" s="13"/>
    </row>
    <row r="583" spans="1:35" hidden="1">
      <c r="A583" s="49">
        <v>42986</v>
      </c>
      <c r="B583" s="10" t="s">
        <v>48</v>
      </c>
      <c r="C583" s="21">
        <v>9</v>
      </c>
      <c r="D583" s="10" t="s">
        <v>248</v>
      </c>
      <c r="E583" s="10"/>
      <c r="F583" s="10">
        <v>6</v>
      </c>
      <c r="G583" s="10"/>
      <c r="H583" s="10"/>
      <c r="I583" s="10"/>
      <c r="J583" s="10"/>
      <c r="K583" s="10"/>
      <c r="L583" s="10">
        <v>5</v>
      </c>
      <c r="M583" s="10"/>
      <c r="N583" s="10"/>
      <c r="O583" s="10"/>
      <c r="P583" s="10">
        <v>12</v>
      </c>
      <c r="Q583" s="10"/>
      <c r="R583" s="10"/>
      <c r="S583" s="10">
        <v>14</v>
      </c>
      <c r="T583" s="10"/>
      <c r="U583" s="10"/>
      <c r="V583" s="9" t="str">
        <f t="shared" si="27"/>
        <v>Britain42986</v>
      </c>
      <c r="W583" s="22" t="s">
        <v>38</v>
      </c>
      <c r="X583" s="21" t="s">
        <v>39</v>
      </c>
      <c r="Y583" s="10">
        <v>165</v>
      </c>
      <c r="Z58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83" s="10">
        <v>87</v>
      </c>
      <c r="AB58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3" s="18">
        <v>3</v>
      </c>
      <c r="AD583" s="24">
        <v>8</v>
      </c>
      <c r="AE583" s="18">
        <f t="shared" si="28"/>
        <v>37</v>
      </c>
      <c r="AF583" s="18">
        <f t="shared" si="29"/>
        <v>4</v>
      </c>
      <c r="AG583" s="19">
        <f>Tableau2[[#This Row],[Teams]]/Tableau2[[#This Row],[Fields]]</f>
        <v>9.25</v>
      </c>
      <c r="AH583" s="13"/>
      <c r="AI583" s="13"/>
    </row>
    <row r="584" spans="1:35" hidden="1">
      <c r="A584" s="9">
        <v>42987</v>
      </c>
      <c r="B584" s="10" t="s">
        <v>49</v>
      </c>
      <c r="C584" s="21">
        <v>9</v>
      </c>
      <c r="D584" s="10" t="s">
        <v>32</v>
      </c>
      <c r="E584" s="10"/>
      <c r="F584" s="10"/>
      <c r="G584" s="10"/>
      <c r="H584" s="10">
        <v>8</v>
      </c>
      <c r="I584" s="10"/>
      <c r="J584" s="10"/>
      <c r="K584" s="10"/>
      <c r="L584" s="10">
        <v>6</v>
      </c>
      <c r="M584" s="10"/>
      <c r="N584" s="10"/>
      <c r="O584" s="10"/>
      <c r="P584" s="10">
        <v>7</v>
      </c>
      <c r="Q584" s="10"/>
      <c r="R584" s="10">
        <v>7</v>
      </c>
      <c r="S584" s="10"/>
      <c r="T584" s="10"/>
      <c r="U584" s="10">
        <v>3</v>
      </c>
      <c r="V584" s="9" t="str">
        <f t="shared" si="27"/>
        <v>Fantasy42987</v>
      </c>
      <c r="W584" s="17" t="s">
        <v>33</v>
      </c>
      <c r="X584" s="11" t="s">
        <v>39</v>
      </c>
      <c r="Y584" s="10">
        <v>154</v>
      </c>
      <c r="Z58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84" s="10">
        <v>81</v>
      </c>
      <c r="AB58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4" s="18">
        <v>1</v>
      </c>
      <c r="AD584" s="10">
        <v>8</v>
      </c>
      <c r="AE584" s="18">
        <f t="shared" si="28"/>
        <v>31</v>
      </c>
      <c r="AF584" s="18">
        <f t="shared" si="29"/>
        <v>5</v>
      </c>
      <c r="AG584" s="19">
        <f>Tableau2[[#This Row],[Teams]]/Tableau2[[#This Row],[Fields]]</f>
        <v>6.2</v>
      </c>
      <c r="AH584" s="13"/>
      <c r="AI584" s="13"/>
    </row>
    <row r="585" spans="1:35" hidden="1">
      <c r="A585" s="49">
        <v>42987</v>
      </c>
      <c r="B585" s="10" t="s">
        <v>49</v>
      </c>
      <c r="C585" s="21">
        <v>9</v>
      </c>
      <c r="D585" s="10" t="s">
        <v>231</v>
      </c>
      <c r="E585" s="10"/>
      <c r="F585" s="10"/>
      <c r="G585" s="10">
        <v>10</v>
      </c>
      <c r="H585" s="10"/>
      <c r="I585" s="10"/>
      <c r="J585" s="10"/>
      <c r="K585" s="10">
        <v>4</v>
      </c>
      <c r="L585" s="10"/>
      <c r="M585" s="10"/>
      <c r="N585" s="10"/>
      <c r="O585" s="10">
        <v>10</v>
      </c>
      <c r="P585" s="10"/>
      <c r="Q585" s="10">
        <v>15</v>
      </c>
      <c r="R585" s="10"/>
      <c r="S585" s="10"/>
      <c r="T585" s="10">
        <v>12</v>
      </c>
      <c r="U585" s="10"/>
      <c r="V585" s="9" t="str">
        <f t="shared" si="27"/>
        <v>Vuelta42987</v>
      </c>
      <c r="W585" s="22" t="s">
        <v>38</v>
      </c>
      <c r="X585" s="21" t="s">
        <v>47</v>
      </c>
      <c r="Y585" s="10">
        <v>118</v>
      </c>
      <c r="Z585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585" s="10">
        <v>81</v>
      </c>
      <c r="AB585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5" s="18">
        <v>5</v>
      </c>
      <c r="AD585" s="24">
        <v>9</v>
      </c>
      <c r="AE585" s="18">
        <f t="shared" si="28"/>
        <v>51</v>
      </c>
      <c r="AF585" s="18">
        <f t="shared" si="29"/>
        <v>5</v>
      </c>
      <c r="AG585" s="19">
        <f>Tableau2[[#This Row],[Teams]]/Tableau2[[#This Row],[Fields]]</f>
        <v>10.199999999999999</v>
      </c>
      <c r="AH585" s="13"/>
      <c r="AI585" s="13"/>
    </row>
    <row r="586" spans="1:35" hidden="1">
      <c r="A586" s="49">
        <v>42987</v>
      </c>
      <c r="B586" s="10" t="s">
        <v>49</v>
      </c>
      <c r="C586" s="21">
        <v>9</v>
      </c>
      <c r="D586" s="10" t="s">
        <v>248</v>
      </c>
      <c r="E586" s="10"/>
      <c r="F586" s="10">
        <v>6</v>
      </c>
      <c r="G586" s="10"/>
      <c r="H586" s="10"/>
      <c r="I586" s="10"/>
      <c r="J586" s="10"/>
      <c r="K586" s="10"/>
      <c r="L586" s="10">
        <v>5</v>
      </c>
      <c r="M586" s="10"/>
      <c r="N586" s="10"/>
      <c r="O586" s="10"/>
      <c r="P586" s="10">
        <v>12</v>
      </c>
      <c r="Q586" s="10"/>
      <c r="R586" s="10"/>
      <c r="S586" s="10">
        <v>14</v>
      </c>
      <c r="T586" s="10"/>
      <c r="U586" s="10"/>
      <c r="V586" s="9" t="str">
        <f t="shared" si="27"/>
        <v>Britain42987</v>
      </c>
      <c r="W586" s="22" t="s">
        <v>38</v>
      </c>
      <c r="X586" s="21" t="s">
        <v>45</v>
      </c>
      <c r="Y586" s="10">
        <v>16</v>
      </c>
      <c r="Z58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586" s="10">
        <v>15</v>
      </c>
      <c r="AB58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586" s="18">
        <v>3</v>
      </c>
      <c r="AD586" s="24">
        <v>8</v>
      </c>
      <c r="AE586" s="18">
        <f t="shared" si="28"/>
        <v>37</v>
      </c>
      <c r="AF586" s="18">
        <f t="shared" si="29"/>
        <v>4</v>
      </c>
      <c r="AG586" s="19">
        <f>Tableau2[[#This Row],[Teams]]/Tableau2[[#This Row],[Fields]]</f>
        <v>9.25</v>
      </c>
      <c r="AH586" s="13"/>
      <c r="AI586" s="13"/>
    </row>
    <row r="587" spans="1:35" hidden="1">
      <c r="A587" s="49">
        <v>42988</v>
      </c>
      <c r="B587" s="10" t="s">
        <v>50</v>
      </c>
      <c r="C587" s="21">
        <v>9</v>
      </c>
      <c r="D587" s="10" t="s">
        <v>231</v>
      </c>
      <c r="E587" s="10"/>
      <c r="F587" s="10"/>
      <c r="G587" s="10">
        <v>10</v>
      </c>
      <c r="H587" s="10"/>
      <c r="I587" s="10"/>
      <c r="J587" s="10"/>
      <c r="K587" s="10">
        <v>4</v>
      </c>
      <c r="L587" s="10"/>
      <c r="M587" s="10"/>
      <c r="N587" s="10"/>
      <c r="O587" s="10">
        <v>10</v>
      </c>
      <c r="P587" s="10"/>
      <c r="Q587" s="10">
        <v>15</v>
      </c>
      <c r="R587" s="10"/>
      <c r="S587" s="10"/>
      <c r="T587" s="10">
        <v>12</v>
      </c>
      <c r="U587" s="10"/>
      <c r="V587" s="9" t="str">
        <f t="shared" si="27"/>
        <v>Vuelta42988</v>
      </c>
      <c r="W587" s="22" t="s">
        <v>38</v>
      </c>
      <c r="X587" s="21" t="s">
        <v>39</v>
      </c>
      <c r="Y587" s="10">
        <v>117</v>
      </c>
      <c r="Z587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587" s="10">
        <v>71</v>
      </c>
      <c r="AB58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587" s="18">
        <v>5</v>
      </c>
      <c r="AD587" s="24">
        <v>9</v>
      </c>
      <c r="AE587" s="18">
        <f t="shared" si="28"/>
        <v>51</v>
      </c>
      <c r="AF587" s="18">
        <f t="shared" si="29"/>
        <v>5</v>
      </c>
      <c r="AG587" s="19">
        <f>Tableau2[[#This Row],[Teams]]/Tableau2[[#This Row],[Fields]]</f>
        <v>10.199999999999999</v>
      </c>
      <c r="AH587" s="13"/>
      <c r="AI587" s="13"/>
    </row>
    <row r="588" spans="1:35" hidden="1">
      <c r="A588" s="49">
        <v>42988</v>
      </c>
      <c r="B588" s="10" t="s">
        <v>50</v>
      </c>
      <c r="C588" s="21">
        <v>9</v>
      </c>
      <c r="D588" s="10" t="s">
        <v>248</v>
      </c>
      <c r="E588" s="10"/>
      <c r="F588" s="10">
        <v>6</v>
      </c>
      <c r="G588" s="10"/>
      <c r="H588" s="10"/>
      <c r="I588" s="10"/>
      <c r="J588" s="10"/>
      <c r="K588" s="10"/>
      <c r="L588" s="10">
        <v>5</v>
      </c>
      <c r="M588" s="10"/>
      <c r="N588" s="10"/>
      <c r="O588" s="10"/>
      <c r="P588" s="10">
        <v>12</v>
      </c>
      <c r="Q588" s="10"/>
      <c r="R588" s="10"/>
      <c r="S588" s="10">
        <v>14</v>
      </c>
      <c r="T588" s="10"/>
      <c r="U588" s="10"/>
      <c r="V588" s="9" t="str">
        <f t="shared" si="27"/>
        <v>Britain42988</v>
      </c>
      <c r="W588" s="22" t="s">
        <v>38</v>
      </c>
      <c r="X588" s="21" t="s">
        <v>39</v>
      </c>
      <c r="Y588" s="10">
        <v>187</v>
      </c>
      <c r="Z58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88" s="10">
        <v>98</v>
      </c>
      <c r="AB58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88" s="18">
        <v>3</v>
      </c>
      <c r="AD588" s="24">
        <v>8</v>
      </c>
      <c r="AE588" s="18">
        <f t="shared" si="28"/>
        <v>37</v>
      </c>
      <c r="AF588" s="18">
        <f t="shared" si="29"/>
        <v>4</v>
      </c>
      <c r="AG588" s="19">
        <f>Tableau2[[#This Row],[Teams]]/Tableau2[[#This Row],[Fields]]</f>
        <v>9.25</v>
      </c>
      <c r="AH588" s="13"/>
      <c r="AI588" s="13"/>
    </row>
    <row r="589" spans="1:35" hidden="1">
      <c r="A589" s="9">
        <v>42989</v>
      </c>
      <c r="B589" s="10" t="s">
        <v>36</v>
      </c>
      <c r="C589" s="21">
        <v>9</v>
      </c>
      <c r="D589" s="10" t="s">
        <v>32</v>
      </c>
      <c r="E589" s="10"/>
      <c r="F589" s="10"/>
      <c r="G589" s="10">
        <v>11</v>
      </c>
      <c r="H589" s="10"/>
      <c r="I589" s="10"/>
      <c r="J589" s="10"/>
      <c r="K589" s="10">
        <v>9</v>
      </c>
      <c r="L589" s="10"/>
      <c r="M589" s="10"/>
      <c r="N589" s="10">
        <v>7</v>
      </c>
      <c r="O589" s="10"/>
      <c r="P589" s="10"/>
      <c r="Q589" s="10">
        <v>15</v>
      </c>
      <c r="R589" s="10"/>
      <c r="S589" s="10"/>
      <c r="T589" s="10">
        <v>10</v>
      </c>
      <c r="U589" s="10"/>
      <c r="V589" s="9" t="str">
        <f t="shared" si="27"/>
        <v>Fantasy42989</v>
      </c>
      <c r="W589" s="17" t="s">
        <v>33</v>
      </c>
      <c r="X589" s="11" t="s">
        <v>34</v>
      </c>
      <c r="Y589" s="10">
        <v>152</v>
      </c>
      <c r="Z58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589" s="10">
        <v>81</v>
      </c>
      <c r="AB58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589" s="18">
        <v>1</v>
      </c>
      <c r="AD589" s="10">
        <v>7</v>
      </c>
      <c r="AE589" s="18">
        <f t="shared" si="28"/>
        <v>52</v>
      </c>
      <c r="AF589" s="18">
        <f t="shared" si="29"/>
        <v>5</v>
      </c>
      <c r="AG589" s="19">
        <f>Tableau2[[#This Row],[Teams]]/Tableau2[[#This Row],[Fields]]</f>
        <v>10.4</v>
      </c>
      <c r="AH589" s="13"/>
      <c r="AI589" s="13"/>
    </row>
    <row r="590" spans="1:35" hidden="1">
      <c r="A590" s="49">
        <v>42989</v>
      </c>
      <c r="B590" s="10" t="s">
        <v>36</v>
      </c>
      <c r="C590" s="21">
        <v>9</v>
      </c>
      <c r="D590" s="10" t="s">
        <v>248</v>
      </c>
      <c r="E590" s="10"/>
      <c r="F590" s="10">
        <v>6</v>
      </c>
      <c r="G590" s="10"/>
      <c r="H590" s="10"/>
      <c r="I590" s="10"/>
      <c r="J590" s="10"/>
      <c r="K590" s="10"/>
      <c r="L590" s="10">
        <v>5</v>
      </c>
      <c r="M590" s="10"/>
      <c r="N590" s="10"/>
      <c r="O590" s="10"/>
      <c r="P590" s="10">
        <v>12</v>
      </c>
      <c r="Q590" s="10"/>
      <c r="R590" s="10"/>
      <c r="S590" s="10">
        <v>14</v>
      </c>
      <c r="T590" s="10"/>
      <c r="U590" s="10"/>
      <c r="V590" s="9" t="str">
        <f t="shared" si="27"/>
        <v>Britain42989</v>
      </c>
      <c r="W590" s="22" t="s">
        <v>38</v>
      </c>
      <c r="X590" s="21" t="s">
        <v>34</v>
      </c>
      <c r="Y590" s="10">
        <v>185</v>
      </c>
      <c r="Z59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0" s="10">
        <v>98</v>
      </c>
      <c r="AB59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0" s="18">
        <v>3</v>
      </c>
      <c r="AD590" s="23">
        <v>8</v>
      </c>
      <c r="AE590" s="18">
        <f t="shared" si="28"/>
        <v>37</v>
      </c>
      <c r="AF590" s="18">
        <f t="shared" si="29"/>
        <v>4</v>
      </c>
      <c r="AG590" s="19">
        <f>Tableau2[[#This Row],[Teams]]/Tableau2[[#This Row],[Fields]]</f>
        <v>9.25</v>
      </c>
      <c r="AH590" s="13"/>
      <c r="AI590" s="13"/>
    </row>
    <row r="591" spans="1:35" hidden="1">
      <c r="A591" s="9">
        <v>42990</v>
      </c>
      <c r="B591" s="10" t="s">
        <v>42</v>
      </c>
      <c r="C591" s="21">
        <v>9</v>
      </c>
      <c r="D591" s="10" t="s">
        <v>255</v>
      </c>
      <c r="E591" s="10"/>
      <c r="F591" s="10">
        <v>10</v>
      </c>
      <c r="G591" s="10"/>
      <c r="H591" s="10"/>
      <c r="I591" s="10"/>
      <c r="J591" s="10"/>
      <c r="K591" s="10">
        <v>10</v>
      </c>
      <c r="L591" s="10"/>
      <c r="M591" s="10"/>
      <c r="N591" s="10">
        <v>9</v>
      </c>
      <c r="O591" s="10"/>
      <c r="P591" s="10"/>
      <c r="Q591" s="10">
        <v>14</v>
      </c>
      <c r="R591" s="10"/>
      <c r="S591" s="10">
        <v>9</v>
      </c>
      <c r="T591" s="10"/>
      <c r="U591" s="10"/>
      <c r="V591" s="9" t="str">
        <f t="shared" si="27"/>
        <v>GP de Wallonie42990</v>
      </c>
      <c r="W591" s="17" t="s">
        <v>33</v>
      </c>
      <c r="X591" s="11" t="s">
        <v>34</v>
      </c>
      <c r="Y591" s="10">
        <v>204</v>
      </c>
      <c r="Z591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591" s="10">
        <v>114</v>
      </c>
      <c r="AB59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91" s="18">
        <v>3</v>
      </c>
      <c r="AD591" s="18">
        <v>8</v>
      </c>
      <c r="AE591" s="18">
        <f t="shared" si="28"/>
        <v>52</v>
      </c>
      <c r="AF591" s="18">
        <f t="shared" si="29"/>
        <v>5</v>
      </c>
      <c r="AG591" s="19">
        <f>Tableau2[[#This Row],[Teams]]/Tableau2[[#This Row],[Fields]]</f>
        <v>10.4</v>
      </c>
      <c r="AH591" s="13"/>
      <c r="AI591" s="13"/>
    </row>
    <row r="592" spans="1:35" hidden="1">
      <c r="A592" s="49">
        <v>42990</v>
      </c>
      <c r="B592" s="10" t="s">
        <v>42</v>
      </c>
      <c r="C592" s="21">
        <v>9</v>
      </c>
      <c r="D592" s="10" t="s">
        <v>248</v>
      </c>
      <c r="E592" s="10"/>
      <c r="F592" s="10">
        <v>6</v>
      </c>
      <c r="G592" s="10"/>
      <c r="H592" s="10"/>
      <c r="I592" s="10"/>
      <c r="J592" s="10"/>
      <c r="K592" s="10"/>
      <c r="L592" s="10">
        <v>5</v>
      </c>
      <c r="M592" s="10"/>
      <c r="N592" s="10"/>
      <c r="O592" s="10"/>
      <c r="P592" s="10">
        <v>12</v>
      </c>
      <c r="Q592" s="10"/>
      <c r="R592" s="10"/>
      <c r="S592" s="10">
        <v>14</v>
      </c>
      <c r="T592" s="10"/>
      <c r="U592" s="10"/>
      <c r="V592" s="9" t="str">
        <f t="shared" si="27"/>
        <v>Britain42990</v>
      </c>
      <c r="W592" s="22" t="s">
        <v>38</v>
      </c>
      <c r="X592" s="21" t="s">
        <v>39</v>
      </c>
      <c r="Y592" s="10">
        <v>180</v>
      </c>
      <c r="Z59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2" s="10">
        <v>95</v>
      </c>
      <c r="AB59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2" s="18">
        <v>3</v>
      </c>
      <c r="AD592" s="23">
        <v>8</v>
      </c>
      <c r="AE592" s="18">
        <f t="shared" si="28"/>
        <v>37</v>
      </c>
      <c r="AF592" s="18">
        <f t="shared" si="29"/>
        <v>4</v>
      </c>
      <c r="AG592" s="19">
        <f>Tableau2[[#This Row],[Teams]]/Tableau2[[#This Row],[Fields]]</f>
        <v>9.25</v>
      </c>
      <c r="AH592" s="13"/>
      <c r="AI592" s="13"/>
    </row>
    <row r="593" spans="1:35" hidden="1">
      <c r="A593" s="9">
        <v>42991</v>
      </c>
      <c r="B593" s="10" t="s">
        <v>44</v>
      </c>
      <c r="C593" s="21">
        <v>9</v>
      </c>
      <c r="D593" s="10" t="s">
        <v>256</v>
      </c>
      <c r="E593" s="10"/>
      <c r="F593" s="10"/>
      <c r="G593" s="10"/>
      <c r="H593" s="10">
        <v>10</v>
      </c>
      <c r="I593" s="10"/>
      <c r="J593" s="10"/>
      <c r="K593" s="10"/>
      <c r="L593" s="10"/>
      <c r="M593" s="10">
        <v>8</v>
      </c>
      <c r="N593" s="10"/>
      <c r="O593" s="10"/>
      <c r="P593" s="10">
        <v>5</v>
      </c>
      <c r="Q593" s="10"/>
      <c r="R593" s="10">
        <v>7</v>
      </c>
      <c r="S593" s="10"/>
      <c r="T593" s="10"/>
      <c r="U593" s="10">
        <v>9</v>
      </c>
      <c r="V593" s="9" t="str">
        <f t="shared" si="27"/>
        <v>Agostini42991</v>
      </c>
      <c r="W593" s="17" t="s">
        <v>33</v>
      </c>
      <c r="X593" s="11" t="s">
        <v>34</v>
      </c>
      <c r="Y593" s="10">
        <v>198</v>
      </c>
      <c r="Z59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3" s="10">
        <v>109</v>
      </c>
      <c r="AB59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593" s="18">
        <v>3</v>
      </c>
      <c r="AD593" s="18">
        <v>8</v>
      </c>
      <c r="AE593" s="18">
        <f t="shared" si="28"/>
        <v>39</v>
      </c>
      <c r="AF593" s="18">
        <f t="shared" si="29"/>
        <v>5</v>
      </c>
      <c r="AG593" s="19">
        <f>Tableau2[[#This Row],[Teams]]/Tableau2[[#This Row],[Fields]]</f>
        <v>7.8</v>
      </c>
      <c r="AH593" s="13"/>
      <c r="AI593" s="13"/>
    </row>
    <row r="594" spans="1:35" hidden="1">
      <c r="A594" s="20">
        <v>42991</v>
      </c>
      <c r="B594" s="10" t="s">
        <v>44</v>
      </c>
      <c r="C594" s="22">
        <v>9</v>
      </c>
      <c r="D594" s="10" t="s">
        <v>249</v>
      </c>
      <c r="E594" s="18"/>
      <c r="F594" s="18"/>
      <c r="G594" s="10">
        <v>11</v>
      </c>
      <c r="H594" s="10"/>
      <c r="I594" s="10"/>
      <c r="J594" s="10"/>
      <c r="K594" s="10"/>
      <c r="L594" s="10">
        <v>6</v>
      </c>
      <c r="M594" s="10"/>
      <c r="N594" s="10"/>
      <c r="O594" s="10">
        <v>14</v>
      </c>
      <c r="P594" s="10"/>
      <c r="Q594" s="10"/>
      <c r="R594" s="10">
        <v>19</v>
      </c>
      <c r="S594" s="10"/>
      <c r="T594" s="18">
        <v>14</v>
      </c>
      <c r="U594" s="18"/>
      <c r="V594" s="16" t="str">
        <f t="shared" si="27"/>
        <v>Danmark42991</v>
      </c>
      <c r="W594" s="22" t="s">
        <v>38</v>
      </c>
      <c r="X594" s="22" t="s">
        <v>39</v>
      </c>
      <c r="Y594" s="18">
        <v>176</v>
      </c>
      <c r="Z59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4" s="18">
        <v>93</v>
      </c>
      <c r="AB59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4" s="18">
        <v>3</v>
      </c>
      <c r="AD594" s="23">
        <v>8</v>
      </c>
      <c r="AE594" s="18">
        <f t="shared" si="28"/>
        <v>64</v>
      </c>
      <c r="AF594" s="18">
        <f t="shared" si="29"/>
        <v>5</v>
      </c>
      <c r="AG594" s="19">
        <f>Tableau2[[#This Row],[Teams]]/Tableau2[[#This Row],[Fields]]</f>
        <v>12.8</v>
      </c>
      <c r="AH594" s="13"/>
      <c r="AI594" s="13"/>
    </row>
    <row r="595" spans="1:35" hidden="1">
      <c r="A595" s="9">
        <v>42992</v>
      </c>
      <c r="B595" s="10" t="s">
        <v>46</v>
      </c>
      <c r="C595" s="21">
        <v>9</v>
      </c>
      <c r="D595" s="10" t="s">
        <v>257</v>
      </c>
      <c r="E595" s="10"/>
      <c r="F595" s="10"/>
      <c r="G595" s="10">
        <v>7</v>
      </c>
      <c r="H595" s="10"/>
      <c r="I595" s="10"/>
      <c r="J595" s="10"/>
      <c r="K595" s="10"/>
      <c r="L595" s="10">
        <v>7</v>
      </c>
      <c r="M595" s="10"/>
      <c r="N595" s="10"/>
      <c r="O595" s="10">
        <v>7</v>
      </c>
      <c r="P595" s="10"/>
      <c r="Q595" s="10"/>
      <c r="R595" s="10">
        <v>6</v>
      </c>
      <c r="S595" s="10"/>
      <c r="T595" s="10"/>
      <c r="U595" s="10">
        <v>9</v>
      </c>
      <c r="V595" s="9" t="str">
        <f t="shared" si="27"/>
        <v>Bernocchi42992</v>
      </c>
      <c r="W595" s="17" t="s">
        <v>33</v>
      </c>
      <c r="X595" s="11" t="s">
        <v>34</v>
      </c>
      <c r="Y595" s="10">
        <v>195</v>
      </c>
      <c r="Z59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5" s="10">
        <v>105</v>
      </c>
      <c r="AB59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5" s="18">
        <v>3</v>
      </c>
      <c r="AD595" s="18">
        <v>8</v>
      </c>
      <c r="AE595" s="18">
        <f t="shared" si="28"/>
        <v>36</v>
      </c>
      <c r="AF595" s="18">
        <f t="shared" si="29"/>
        <v>5</v>
      </c>
      <c r="AG595" s="19">
        <f>Tableau2[[#This Row],[Teams]]/Tableau2[[#This Row],[Fields]]</f>
        <v>7.2</v>
      </c>
      <c r="AH595" s="13"/>
      <c r="AI595" s="13"/>
    </row>
    <row r="596" spans="1:35" hidden="1">
      <c r="A596" s="49">
        <v>42992</v>
      </c>
      <c r="B596" s="10" t="s">
        <v>46</v>
      </c>
      <c r="C596" s="21">
        <v>9</v>
      </c>
      <c r="D596" s="10" t="s">
        <v>249</v>
      </c>
      <c r="E596" s="10"/>
      <c r="F596" s="10"/>
      <c r="G596" s="10">
        <v>11</v>
      </c>
      <c r="H596" s="10"/>
      <c r="I596" s="10"/>
      <c r="J596" s="10"/>
      <c r="K596" s="10"/>
      <c r="L596" s="10">
        <v>6</v>
      </c>
      <c r="M596" s="10"/>
      <c r="N596" s="10"/>
      <c r="O596" s="10">
        <v>14</v>
      </c>
      <c r="P596" s="10"/>
      <c r="Q596" s="10"/>
      <c r="R596" s="10">
        <v>19</v>
      </c>
      <c r="S596" s="10"/>
      <c r="T596" s="10">
        <v>14</v>
      </c>
      <c r="U596" s="10"/>
      <c r="V596" s="9" t="str">
        <f t="shared" si="27"/>
        <v>Danmark42992</v>
      </c>
      <c r="W596" s="22" t="s">
        <v>38</v>
      </c>
      <c r="X596" s="21" t="s">
        <v>39</v>
      </c>
      <c r="Y596" s="10">
        <v>184</v>
      </c>
      <c r="Z59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6" s="10">
        <v>97</v>
      </c>
      <c r="AB59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6" s="18">
        <v>3</v>
      </c>
      <c r="AD596" s="23">
        <v>8</v>
      </c>
      <c r="AE596" s="18">
        <f t="shared" si="28"/>
        <v>64</v>
      </c>
      <c r="AF596" s="18">
        <f t="shared" si="29"/>
        <v>5</v>
      </c>
      <c r="AG596" s="19">
        <f>Tableau2[[#This Row],[Teams]]/Tableau2[[#This Row],[Fields]]</f>
        <v>12.8</v>
      </c>
      <c r="AH596" s="13"/>
      <c r="AI596" s="13"/>
    </row>
    <row r="597" spans="1:35" hidden="1">
      <c r="A597" s="9">
        <v>42993</v>
      </c>
      <c r="B597" s="10" t="s">
        <v>48</v>
      </c>
      <c r="C597" s="21">
        <v>9</v>
      </c>
      <c r="D597" s="10" t="s">
        <v>258</v>
      </c>
      <c r="E597" s="10"/>
      <c r="F597" s="10">
        <v>6</v>
      </c>
      <c r="G597" s="10"/>
      <c r="H597" s="10"/>
      <c r="I597" s="10"/>
      <c r="J597" s="10"/>
      <c r="K597" s="10">
        <v>3</v>
      </c>
      <c r="L597" s="10"/>
      <c r="M597" s="10"/>
      <c r="N597" s="10">
        <v>4</v>
      </c>
      <c r="O597" s="10"/>
      <c r="P597" s="10"/>
      <c r="Q597" s="10">
        <v>11</v>
      </c>
      <c r="R597" s="10"/>
      <c r="S597" s="10">
        <v>11</v>
      </c>
      <c r="T597" s="10"/>
      <c r="U597" s="10"/>
      <c r="V597" s="9" t="str">
        <f t="shared" si="27"/>
        <v>Kampionschap42993</v>
      </c>
      <c r="W597" s="17" t="s">
        <v>33</v>
      </c>
      <c r="X597" s="11" t="s">
        <v>52</v>
      </c>
      <c r="Y597" s="10">
        <v>192</v>
      </c>
      <c r="Z59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7" s="10">
        <v>102</v>
      </c>
      <c r="AB59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7" s="18">
        <v>2</v>
      </c>
      <c r="AD597" s="18">
        <v>8</v>
      </c>
      <c r="AE597" s="18">
        <f t="shared" si="28"/>
        <v>35</v>
      </c>
      <c r="AF597" s="18">
        <f t="shared" si="29"/>
        <v>5</v>
      </c>
      <c r="AG597" s="19">
        <f>Tableau2[[#This Row],[Teams]]/Tableau2[[#This Row],[Fields]]</f>
        <v>7</v>
      </c>
      <c r="AH597" s="13"/>
      <c r="AI597" s="13"/>
    </row>
    <row r="598" spans="1:35" hidden="1">
      <c r="A598" s="49">
        <v>42993</v>
      </c>
      <c r="B598" s="10" t="s">
        <v>48</v>
      </c>
      <c r="C598" s="21">
        <v>9</v>
      </c>
      <c r="D598" s="10" t="s">
        <v>249</v>
      </c>
      <c r="E598" s="10"/>
      <c r="F598" s="10"/>
      <c r="G598" s="10">
        <v>11</v>
      </c>
      <c r="H598" s="10"/>
      <c r="I598" s="10"/>
      <c r="J598" s="10"/>
      <c r="K598" s="10"/>
      <c r="L598" s="10">
        <v>6</v>
      </c>
      <c r="M598" s="10"/>
      <c r="N598" s="10"/>
      <c r="O598" s="10">
        <v>14</v>
      </c>
      <c r="P598" s="10"/>
      <c r="Q598" s="10"/>
      <c r="R598" s="10">
        <v>19</v>
      </c>
      <c r="S598" s="10"/>
      <c r="T598" s="10">
        <v>14</v>
      </c>
      <c r="U598" s="10"/>
      <c r="V598" s="9" t="str">
        <f t="shared" si="27"/>
        <v>Danmark42993</v>
      </c>
      <c r="W598" s="22" t="s">
        <v>38</v>
      </c>
      <c r="X598" s="21" t="s">
        <v>34</v>
      </c>
      <c r="Y598" s="10">
        <v>185</v>
      </c>
      <c r="Z59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8" s="10">
        <v>103</v>
      </c>
      <c r="AB59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8" s="18">
        <v>3</v>
      </c>
      <c r="AD598" s="23">
        <v>8</v>
      </c>
      <c r="AE598" s="18">
        <f t="shared" si="28"/>
        <v>64</v>
      </c>
      <c r="AF598" s="18">
        <f t="shared" si="29"/>
        <v>5</v>
      </c>
      <c r="AG598" s="19">
        <f>Tableau2[[#This Row],[Teams]]/Tableau2[[#This Row],[Fields]]</f>
        <v>12.8</v>
      </c>
      <c r="AH598" s="13"/>
      <c r="AI598" s="13"/>
    </row>
    <row r="599" spans="1:35" hidden="1">
      <c r="A599" s="9">
        <v>42994</v>
      </c>
      <c r="B599" s="10" t="s">
        <v>49</v>
      </c>
      <c r="C599" s="21">
        <v>9</v>
      </c>
      <c r="D599" s="10" t="s">
        <v>259</v>
      </c>
      <c r="E599" s="10"/>
      <c r="F599" s="10"/>
      <c r="G599" s="10">
        <v>12</v>
      </c>
      <c r="H599" s="10"/>
      <c r="I599" s="10"/>
      <c r="J599" s="10">
        <v>4</v>
      </c>
      <c r="K599" s="10"/>
      <c r="L599" s="10"/>
      <c r="M599" s="10">
        <v>7</v>
      </c>
      <c r="N599" s="10"/>
      <c r="O599" s="10"/>
      <c r="P599" s="10">
        <v>8</v>
      </c>
      <c r="Q599" s="10"/>
      <c r="R599" s="10"/>
      <c r="S599" s="10">
        <v>11</v>
      </c>
      <c r="T599" s="10"/>
      <c r="U599" s="10"/>
      <c r="V599" s="9" t="str">
        <f t="shared" si="27"/>
        <v>Pantani42994</v>
      </c>
      <c r="W599" s="17" t="s">
        <v>33</v>
      </c>
      <c r="X599" s="11" t="s">
        <v>34</v>
      </c>
      <c r="Y599" s="10">
        <v>189</v>
      </c>
      <c r="Z59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599" s="10">
        <v>100</v>
      </c>
      <c r="AB59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599" s="18">
        <v>2</v>
      </c>
      <c r="AD599" s="18">
        <v>8</v>
      </c>
      <c r="AE599" s="18">
        <f t="shared" si="28"/>
        <v>42</v>
      </c>
      <c r="AF599" s="18">
        <f t="shared" si="29"/>
        <v>5</v>
      </c>
      <c r="AG599" s="19">
        <f>Tableau2[[#This Row],[Teams]]/Tableau2[[#This Row],[Fields]]</f>
        <v>8.4</v>
      </c>
      <c r="AH599" s="13"/>
      <c r="AI599" s="13"/>
    </row>
    <row r="600" spans="1:35" hidden="1">
      <c r="A600" s="49">
        <v>42994</v>
      </c>
      <c r="B600" s="10" t="s">
        <v>49</v>
      </c>
      <c r="C600" s="21">
        <v>9</v>
      </c>
      <c r="D600" s="10" t="s">
        <v>249</v>
      </c>
      <c r="E600" s="10"/>
      <c r="F600" s="10"/>
      <c r="G600" s="10">
        <v>11</v>
      </c>
      <c r="H600" s="10"/>
      <c r="I600" s="10"/>
      <c r="J600" s="10"/>
      <c r="K600" s="10"/>
      <c r="L600" s="10">
        <v>6</v>
      </c>
      <c r="M600" s="10"/>
      <c r="N600" s="10"/>
      <c r="O600" s="10">
        <v>14</v>
      </c>
      <c r="P600" s="10"/>
      <c r="Q600" s="10"/>
      <c r="R600" s="10">
        <v>19</v>
      </c>
      <c r="S600" s="10"/>
      <c r="T600" s="10">
        <v>14</v>
      </c>
      <c r="U600" s="10"/>
      <c r="V600" s="9" t="str">
        <f t="shared" si="27"/>
        <v>Danmark42994</v>
      </c>
      <c r="W600" s="22" t="s">
        <v>38</v>
      </c>
      <c r="X600" s="21" t="s">
        <v>45</v>
      </c>
      <c r="Y600" s="10">
        <v>18</v>
      </c>
      <c r="Z60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00" s="10">
        <v>17</v>
      </c>
      <c r="AB60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00" s="18">
        <v>3</v>
      </c>
      <c r="AD600" s="23">
        <v>8</v>
      </c>
      <c r="AE600" s="18">
        <f t="shared" si="28"/>
        <v>64</v>
      </c>
      <c r="AF600" s="18">
        <f t="shared" si="29"/>
        <v>5</v>
      </c>
      <c r="AG600" s="19">
        <f>Tableau2[[#This Row],[Teams]]/Tableau2[[#This Row],[Fields]]</f>
        <v>12.8</v>
      </c>
      <c r="AH600" s="13"/>
      <c r="AI600" s="13"/>
    </row>
    <row r="601" spans="1:35" hidden="1">
      <c r="A601" s="16">
        <v>42995</v>
      </c>
      <c r="B601" s="10" t="s">
        <v>50</v>
      </c>
      <c r="C601" s="22">
        <v>9</v>
      </c>
      <c r="D601" s="10" t="s">
        <v>260</v>
      </c>
      <c r="E601" s="18"/>
      <c r="F601" s="18"/>
      <c r="G601" s="10"/>
      <c r="H601" s="10">
        <v>9</v>
      </c>
      <c r="I601" s="10"/>
      <c r="J601" s="10"/>
      <c r="K601" s="10">
        <v>5</v>
      </c>
      <c r="L601" s="10"/>
      <c r="M601" s="10"/>
      <c r="N601" s="10">
        <v>11</v>
      </c>
      <c r="O601" s="10"/>
      <c r="P601" s="10"/>
      <c r="Q601" s="10">
        <v>10</v>
      </c>
      <c r="R601" s="10"/>
      <c r="S601" s="10"/>
      <c r="T601" s="18">
        <v>7</v>
      </c>
      <c r="U601" s="18"/>
      <c r="V601" s="16" t="str">
        <f t="shared" si="27"/>
        <v>Isbergues42995</v>
      </c>
      <c r="W601" s="17" t="s">
        <v>33</v>
      </c>
      <c r="X601" s="17" t="s">
        <v>39</v>
      </c>
      <c r="Y601" s="18">
        <v>199</v>
      </c>
      <c r="Z60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01" s="18">
        <v>109</v>
      </c>
      <c r="AB60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01" s="18">
        <v>2</v>
      </c>
      <c r="AD601" s="18">
        <v>8</v>
      </c>
      <c r="AE601" s="18">
        <f t="shared" si="28"/>
        <v>42</v>
      </c>
      <c r="AF601" s="18">
        <f t="shared" si="29"/>
        <v>5</v>
      </c>
      <c r="AG601" s="19">
        <f>Tableau2[[#This Row],[Teams]]/Tableau2[[#This Row],[Fields]]</f>
        <v>8.4</v>
      </c>
      <c r="AH601" s="13"/>
      <c r="AI601" s="13"/>
    </row>
    <row r="602" spans="1:35" hidden="1">
      <c r="A602" s="49">
        <v>42995</v>
      </c>
      <c r="B602" s="10" t="s">
        <v>50</v>
      </c>
      <c r="C602" s="21">
        <v>9</v>
      </c>
      <c r="D602" s="18" t="s">
        <v>249</v>
      </c>
      <c r="E602" s="10"/>
      <c r="F602" s="10"/>
      <c r="G602" s="10">
        <v>11</v>
      </c>
      <c r="H602" s="10"/>
      <c r="I602" s="10"/>
      <c r="J602" s="10"/>
      <c r="K602" s="10"/>
      <c r="L602" s="10">
        <v>6</v>
      </c>
      <c r="M602" s="10"/>
      <c r="N602" s="10"/>
      <c r="O602" s="10">
        <v>14</v>
      </c>
      <c r="P602" s="10"/>
      <c r="Q602" s="10"/>
      <c r="R602" s="10">
        <v>19</v>
      </c>
      <c r="S602" s="10"/>
      <c r="T602" s="10">
        <v>14</v>
      </c>
      <c r="U602" s="10"/>
      <c r="V602" s="9" t="str">
        <f t="shared" si="27"/>
        <v>Danmark42995</v>
      </c>
      <c r="W602" s="22" t="s">
        <v>38</v>
      </c>
      <c r="X602" s="21" t="s">
        <v>34</v>
      </c>
      <c r="Y602" s="10">
        <v>197</v>
      </c>
      <c r="Z60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02" s="10">
        <v>112</v>
      </c>
      <c r="AB602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02" s="18">
        <v>3</v>
      </c>
      <c r="AD602" s="23">
        <v>8</v>
      </c>
      <c r="AE602" s="18">
        <f t="shared" si="28"/>
        <v>64</v>
      </c>
      <c r="AF602" s="18">
        <f t="shared" si="29"/>
        <v>5</v>
      </c>
      <c r="AG602" s="19">
        <f>Tableau2[[#This Row],[Teams]]/Tableau2[[#This Row],[Fields]]</f>
        <v>12.8</v>
      </c>
      <c r="AH602" s="13"/>
      <c r="AI602" s="13"/>
    </row>
    <row r="603" spans="1:35" hidden="1">
      <c r="A603" s="16">
        <v>42996</v>
      </c>
      <c r="B603" s="10" t="s">
        <v>36</v>
      </c>
      <c r="C603" s="22">
        <v>9</v>
      </c>
      <c r="D603" s="18" t="s">
        <v>261</v>
      </c>
      <c r="E603" s="18"/>
      <c r="F603" s="18"/>
      <c r="G603" s="10">
        <v>7</v>
      </c>
      <c r="H603" s="10"/>
      <c r="I603" s="10"/>
      <c r="J603" s="10"/>
      <c r="K603" s="10"/>
      <c r="L603" s="10">
        <v>9</v>
      </c>
      <c r="M603" s="10"/>
      <c r="N603" s="10"/>
      <c r="O603" s="10">
        <v>13</v>
      </c>
      <c r="P603" s="10"/>
      <c r="Q603" s="10"/>
      <c r="R603" s="10">
        <v>13</v>
      </c>
      <c r="S603" s="10"/>
      <c r="T603" s="18">
        <v>8</v>
      </c>
      <c r="U603" s="18"/>
      <c r="V603" s="16" t="str">
        <f t="shared" si="27"/>
        <v>Van Petegem42996</v>
      </c>
      <c r="W603" s="17" t="s">
        <v>33</v>
      </c>
      <c r="X603" s="17" t="s">
        <v>39</v>
      </c>
      <c r="Y603" s="18">
        <v>200</v>
      </c>
      <c r="Z60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03" s="18">
        <v>115</v>
      </c>
      <c r="AB60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03" s="18">
        <v>3</v>
      </c>
      <c r="AD603" s="18">
        <v>8</v>
      </c>
      <c r="AE603" s="18">
        <f t="shared" si="28"/>
        <v>50</v>
      </c>
      <c r="AF603" s="18">
        <f t="shared" si="29"/>
        <v>5</v>
      </c>
      <c r="AG603" s="19">
        <f>Tableau2[[#This Row],[Teams]]/Tableau2[[#This Row],[Fields]]</f>
        <v>10</v>
      </c>
      <c r="AH603" s="13"/>
      <c r="AI603" s="13"/>
    </row>
    <row r="604" spans="1:35" hidden="1">
      <c r="A604" s="49">
        <v>42996</v>
      </c>
      <c r="B604" s="10" t="s">
        <v>36</v>
      </c>
      <c r="C604" s="21">
        <v>9</v>
      </c>
      <c r="D604" s="18" t="s">
        <v>250</v>
      </c>
      <c r="E604" s="10"/>
      <c r="F604" s="10">
        <v>8</v>
      </c>
      <c r="G604" s="10"/>
      <c r="H604" s="10"/>
      <c r="I604" s="10"/>
      <c r="J604" s="10"/>
      <c r="K604" s="10">
        <v>6</v>
      </c>
      <c r="L604" s="10"/>
      <c r="M604" s="10"/>
      <c r="N604" s="10">
        <v>6</v>
      </c>
      <c r="O604" s="10"/>
      <c r="P604" s="10"/>
      <c r="Q604" s="10">
        <v>14</v>
      </c>
      <c r="R604" s="10"/>
      <c r="S604" s="10"/>
      <c r="T604" s="10">
        <v>9</v>
      </c>
      <c r="U604" s="10"/>
      <c r="V604" s="9" t="str">
        <f t="shared" si="27"/>
        <v>China42996</v>
      </c>
      <c r="W604" s="22" t="s">
        <v>38</v>
      </c>
      <c r="X604" s="21" t="s">
        <v>47</v>
      </c>
      <c r="Y604" s="10">
        <v>119</v>
      </c>
      <c r="Z604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04" s="10">
        <v>78</v>
      </c>
      <c r="AB60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04" s="18">
        <v>3</v>
      </c>
      <c r="AD604" s="23">
        <v>8</v>
      </c>
      <c r="AE604" s="18">
        <f t="shared" si="28"/>
        <v>43</v>
      </c>
      <c r="AF604" s="18">
        <f t="shared" si="29"/>
        <v>5</v>
      </c>
      <c r="AG604" s="19">
        <f>Tableau2[[#This Row],[Teams]]/Tableau2[[#This Row],[Fields]]</f>
        <v>8.6</v>
      </c>
      <c r="AH604" s="13"/>
      <c r="AI604" s="13"/>
    </row>
    <row r="605" spans="1:35" hidden="1">
      <c r="A605" s="9">
        <v>42997</v>
      </c>
      <c r="B605" s="10" t="s">
        <v>42</v>
      </c>
      <c r="C605" s="21">
        <v>9</v>
      </c>
      <c r="D605" s="18" t="s">
        <v>32</v>
      </c>
      <c r="E605" s="10">
        <v>5</v>
      </c>
      <c r="F605" s="10"/>
      <c r="G605" s="10"/>
      <c r="H605" s="10"/>
      <c r="I605" s="10"/>
      <c r="J605" s="10"/>
      <c r="K605" s="10">
        <v>10</v>
      </c>
      <c r="L605" s="10"/>
      <c r="M605" s="10"/>
      <c r="N605" s="10"/>
      <c r="O605" s="10">
        <v>9</v>
      </c>
      <c r="P605" s="10"/>
      <c r="Q605" s="10"/>
      <c r="R605" s="10">
        <v>12</v>
      </c>
      <c r="S605" s="10"/>
      <c r="T605" s="10"/>
      <c r="U605" s="10">
        <v>9</v>
      </c>
      <c r="V605" s="9" t="str">
        <f t="shared" si="27"/>
        <v>Fantasy42997</v>
      </c>
      <c r="W605" s="17" t="s">
        <v>33</v>
      </c>
      <c r="X605" s="11" t="s">
        <v>34</v>
      </c>
      <c r="Y605" s="10">
        <v>161</v>
      </c>
      <c r="Z60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05" s="10">
        <v>96</v>
      </c>
      <c r="AB60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05" s="18">
        <v>1</v>
      </c>
      <c r="AD605" s="18">
        <v>8</v>
      </c>
      <c r="AE605" s="18">
        <f t="shared" si="28"/>
        <v>45</v>
      </c>
      <c r="AF605" s="18">
        <f t="shared" si="29"/>
        <v>5</v>
      </c>
      <c r="AG605" s="19">
        <f>Tableau2[[#This Row],[Teams]]/Tableau2[[#This Row],[Fields]]</f>
        <v>9</v>
      </c>
      <c r="AH605" s="13"/>
      <c r="AI605" s="13"/>
    </row>
    <row r="606" spans="1:35" hidden="1">
      <c r="A606" s="49">
        <v>42997</v>
      </c>
      <c r="B606" s="10" t="s">
        <v>42</v>
      </c>
      <c r="C606" s="21">
        <v>9</v>
      </c>
      <c r="D606" s="18" t="s">
        <v>250</v>
      </c>
      <c r="E606" s="10"/>
      <c r="F606" s="10">
        <v>8</v>
      </c>
      <c r="G606" s="10"/>
      <c r="H606" s="10"/>
      <c r="I606" s="10"/>
      <c r="J606" s="10"/>
      <c r="K606" s="10">
        <v>6</v>
      </c>
      <c r="L606" s="10"/>
      <c r="M606" s="10"/>
      <c r="N606" s="10">
        <v>6</v>
      </c>
      <c r="O606" s="10"/>
      <c r="P606" s="10"/>
      <c r="Q606" s="10">
        <v>14</v>
      </c>
      <c r="R606" s="10"/>
      <c r="S606" s="10"/>
      <c r="T606" s="10">
        <v>9</v>
      </c>
      <c r="U606" s="10"/>
      <c r="V606" s="9" t="str">
        <f t="shared" si="27"/>
        <v>China42997</v>
      </c>
      <c r="W606" s="22" t="s">
        <v>38</v>
      </c>
      <c r="X606" s="21" t="s">
        <v>39</v>
      </c>
      <c r="Y606" s="10">
        <v>98</v>
      </c>
      <c r="Z60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06" s="10">
        <v>61</v>
      </c>
      <c r="AB606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06" s="18">
        <v>3</v>
      </c>
      <c r="AD606" s="23">
        <v>8</v>
      </c>
      <c r="AE606" s="18">
        <f t="shared" si="28"/>
        <v>43</v>
      </c>
      <c r="AF606" s="18">
        <f t="shared" si="29"/>
        <v>5</v>
      </c>
      <c r="AG606" s="19">
        <f>Tableau2[[#This Row],[Teams]]/Tableau2[[#This Row],[Fields]]</f>
        <v>8.6</v>
      </c>
      <c r="AH606" s="13"/>
      <c r="AI606" s="13"/>
    </row>
    <row r="607" spans="1:35" hidden="1">
      <c r="A607" s="9">
        <v>42998</v>
      </c>
      <c r="B607" s="10" t="s">
        <v>44</v>
      </c>
      <c r="C607" s="21">
        <v>9</v>
      </c>
      <c r="D607" s="18" t="s">
        <v>264</v>
      </c>
      <c r="E607" s="10"/>
      <c r="F607" s="10"/>
      <c r="G607" s="10">
        <v>11</v>
      </c>
      <c r="H607" s="10"/>
      <c r="I607" s="10"/>
      <c r="J607" s="10"/>
      <c r="K607" s="10"/>
      <c r="L607" s="10">
        <v>8</v>
      </c>
      <c r="M607" s="10"/>
      <c r="N607" s="10"/>
      <c r="O607" s="10">
        <v>10</v>
      </c>
      <c r="P607" s="10"/>
      <c r="Q607" s="10"/>
      <c r="R607" s="10">
        <v>18</v>
      </c>
      <c r="S607" s="10"/>
      <c r="T607" s="10"/>
      <c r="U607" s="10">
        <v>9</v>
      </c>
      <c r="V607" s="9" t="str">
        <f t="shared" si="27"/>
        <v>Lichtervelde42998</v>
      </c>
      <c r="W607" s="17" t="s">
        <v>33</v>
      </c>
      <c r="X607" s="11" t="s">
        <v>39</v>
      </c>
      <c r="Y607" s="10">
        <v>94</v>
      </c>
      <c r="Z607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07" s="10">
        <v>101</v>
      </c>
      <c r="AB60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07" s="18">
        <v>2</v>
      </c>
      <c r="AD607" s="18">
        <v>8</v>
      </c>
      <c r="AE607" s="18">
        <f t="shared" si="28"/>
        <v>56</v>
      </c>
      <c r="AF607" s="18">
        <f t="shared" si="29"/>
        <v>5</v>
      </c>
      <c r="AG607" s="19">
        <f>Tableau2[[#This Row],[Teams]]/Tableau2[[#This Row],[Fields]]</f>
        <v>11.2</v>
      </c>
      <c r="AH607" s="13"/>
      <c r="AI607" s="13"/>
    </row>
    <row r="608" spans="1:35" hidden="1">
      <c r="A608" s="20">
        <v>42998</v>
      </c>
      <c r="B608" s="10" t="s">
        <v>44</v>
      </c>
      <c r="C608" s="22">
        <v>9</v>
      </c>
      <c r="D608" s="18" t="s">
        <v>250</v>
      </c>
      <c r="E608" s="18"/>
      <c r="F608" s="10">
        <v>8</v>
      </c>
      <c r="G608" s="10"/>
      <c r="H608" s="10"/>
      <c r="I608" s="10"/>
      <c r="J608" s="10"/>
      <c r="K608" s="10">
        <v>6</v>
      </c>
      <c r="L608" s="10"/>
      <c r="M608" s="10"/>
      <c r="N608" s="10">
        <v>6</v>
      </c>
      <c r="O608" s="10"/>
      <c r="P608" s="10"/>
      <c r="Q608" s="10">
        <v>14</v>
      </c>
      <c r="R608" s="10"/>
      <c r="S608" s="10"/>
      <c r="T608" s="10">
        <v>9</v>
      </c>
      <c r="U608" s="18"/>
      <c r="V608" s="16" t="str">
        <f t="shared" si="27"/>
        <v>China42998</v>
      </c>
      <c r="W608" s="22" t="s">
        <v>38</v>
      </c>
      <c r="X608" s="22" t="s">
        <v>39</v>
      </c>
      <c r="Y608" s="18">
        <v>94</v>
      </c>
      <c r="Z60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08" s="18">
        <v>59</v>
      </c>
      <c r="AB60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08" s="18">
        <v>3</v>
      </c>
      <c r="AD608" s="23">
        <v>8</v>
      </c>
      <c r="AE608" s="18">
        <f t="shared" si="28"/>
        <v>43</v>
      </c>
      <c r="AF608" s="18">
        <f t="shared" si="29"/>
        <v>5</v>
      </c>
      <c r="AG608" s="19">
        <f>Tableau2[[#This Row],[Teams]]/Tableau2[[#This Row],[Fields]]</f>
        <v>8.6</v>
      </c>
      <c r="AH608" s="13"/>
      <c r="AI608" s="13"/>
    </row>
    <row r="609" spans="1:35" hidden="1">
      <c r="A609" s="9">
        <v>42999</v>
      </c>
      <c r="B609" s="10" t="s">
        <v>46</v>
      </c>
      <c r="C609" s="21">
        <v>9</v>
      </c>
      <c r="D609" s="10" t="s">
        <v>32</v>
      </c>
      <c r="E609" s="10"/>
      <c r="F609" s="10"/>
      <c r="G609" s="10"/>
      <c r="H609" s="10">
        <v>13</v>
      </c>
      <c r="I609" s="10"/>
      <c r="J609" s="10"/>
      <c r="K609" s="10"/>
      <c r="L609" s="18"/>
      <c r="M609" s="18">
        <v>4</v>
      </c>
      <c r="N609" s="18"/>
      <c r="O609" s="18"/>
      <c r="P609" s="18">
        <v>10</v>
      </c>
      <c r="Q609" s="18"/>
      <c r="R609" s="18"/>
      <c r="S609" s="18">
        <v>13</v>
      </c>
      <c r="T609" s="18"/>
      <c r="U609" s="10">
        <v>7</v>
      </c>
      <c r="V609" s="9" t="str">
        <f t="shared" si="27"/>
        <v>Fantasy42999</v>
      </c>
      <c r="W609" s="17" t="s">
        <v>33</v>
      </c>
      <c r="X609" s="11" t="s">
        <v>34</v>
      </c>
      <c r="Y609" s="10">
        <v>168</v>
      </c>
      <c r="Z60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09" s="10">
        <v>104</v>
      </c>
      <c r="AB60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09" s="10">
        <v>1</v>
      </c>
      <c r="AD609" s="18">
        <v>8</v>
      </c>
      <c r="AE609" s="18">
        <f t="shared" si="28"/>
        <v>47</v>
      </c>
      <c r="AF609" s="18">
        <f t="shared" si="29"/>
        <v>5</v>
      </c>
      <c r="AG609" s="19">
        <f>Tableau2[[#This Row],[Teams]]/Tableau2[[#This Row],[Fields]]</f>
        <v>9.4</v>
      </c>
      <c r="AH609" s="13"/>
      <c r="AI609" s="13"/>
    </row>
    <row r="610" spans="1:35" hidden="1">
      <c r="A610" s="49">
        <v>42999</v>
      </c>
      <c r="B610" s="10" t="s">
        <v>46</v>
      </c>
      <c r="C610" s="21">
        <v>9</v>
      </c>
      <c r="D610" s="10" t="s">
        <v>250</v>
      </c>
      <c r="E610" s="10"/>
      <c r="F610" s="10">
        <v>8</v>
      </c>
      <c r="G610" s="10"/>
      <c r="H610" s="10"/>
      <c r="I610" s="10"/>
      <c r="J610" s="10"/>
      <c r="K610" s="10">
        <v>6</v>
      </c>
      <c r="L610" s="10"/>
      <c r="M610" s="10"/>
      <c r="N610" s="10">
        <v>6</v>
      </c>
      <c r="O610" s="10"/>
      <c r="P610" s="10"/>
      <c r="Q610" s="10">
        <v>14</v>
      </c>
      <c r="R610" s="10"/>
      <c r="S610" s="10"/>
      <c r="T610" s="10">
        <v>9</v>
      </c>
      <c r="U610" s="10"/>
      <c r="V610" s="9" t="str">
        <f t="shared" si="27"/>
        <v>China42999</v>
      </c>
      <c r="W610" s="22" t="s">
        <v>38</v>
      </c>
      <c r="X610" s="21" t="s">
        <v>39</v>
      </c>
      <c r="Y610" s="10">
        <v>115</v>
      </c>
      <c r="Z61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10" s="10">
        <v>70</v>
      </c>
      <c r="AB610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10" s="10">
        <v>3</v>
      </c>
      <c r="AD610" s="23">
        <v>8</v>
      </c>
      <c r="AE610" s="18">
        <f t="shared" si="28"/>
        <v>43</v>
      </c>
      <c r="AF610" s="18">
        <f t="shared" si="29"/>
        <v>5</v>
      </c>
      <c r="AG610" s="19">
        <f>Tableau2[[#This Row],[Teams]]/Tableau2[[#This Row],[Fields]]</f>
        <v>8.6</v>
      </c>
      <c r="AH610" s="13"/>
      <c r="AI610" s="13"/>
    </row>
    <row r="611" spans="1:35" hidden="1">
      <c r="A611" s="9">
        <v>43000</v>
      </c>
      <c r="B611" s="10" t="s">
        <v>48</v>
      </c>
      <c r="C611" s="21">
        <v>9</v>
      </c>
      <c r="D611" s="10" t="s">
        <v>32</v>
      </c>
      <c r="E611" s="10"/>
      <c r="F611" s="10">
        <v>12</v>
      </c>
      <c r="G611" s="10"/>
      <c r="H611" s="10"/>
      <c r="I611" s="10"/>
      <c r="J611" s="10"/>
      <c r="K611" s="10">
        <v>10</v>
      </c>
      <c r="L611" s="18"/>
      <c r="M611" s="18"/>
      <c r="N611" s="18">
        <v>9</v>
      </c>
      <c r="O611" s="18"/>
      <c r="P611" s="18"/>
      <c r="Q611" s="18">
        <v>10</v>
      </c>
      <c r="R611" s="18"/>
      <c r="S611" s="18"/>
      <c r="T611" s="18">
        <v>10</v>
      </c>
      <c r="U611" s="10"/>
      <c r="V611" s="9" t="str">
        <f t="shared" si="27"/>
        <v>Fantasy43000</v>
      </c>
      <c r="W611" s="17" t="s">
        <v>33</v>
      </c>
      <c r="X611" s="11" t="s">
        <v>39</v>
      </c>
      <c r="Y611" s="10">
        <v>180</v>
      </c>
      <c r="Z61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11" s="10">
        <v>102</v>
      </c>
      <c r="AB61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11" s="10">
        <v>1</v>
      </c>
      <c r="AD611" s="18">
        <v>8</v>
      </c>
      <c r="AE611" s="18">
        <f t="shared" si="28"/>
        <v>51</v>
      </c>
      <c r="AF611" s="18">
        <f t="shared" si="29"/>
        <v>5</v>
      </c>
      <c r="AG611" s="19">
        <f>Tableau2[[#This Row],[Teams]]/Tableau2[[#This Row],[Fields]]</f>
        <v>10.199999999999999</v>
      </c>
      <c r="AH611" s="13"/>
      <c r="AI611" s="13"/>
    </row>
    <row r="612" spans="1:35" hidden="1">
      <c r="A612" s="49">
        <v>43000</v>
      </c>
      <c r="B612" s="10" t="s">
        <v>48</v>
      </c>
      <c r="C612" s="21">
        <v>9</v>
      </c>
      <c r="D612" s="10" t="s">
        <v>250</v>
      </c>
      <c r="E612" s="10"/>
      <c r="F612" s="10">
        <v>8</v>
      </c>
      <c r="G612" s="10"/>
      <c r="H612" s="10"/>
      <c r="I612" s="10"/>
      <c r="J612" s="10"/>
      <c r="K612" s="10">
        <v>6</v>
      </c>
      <c r="L612" s="10"/>
      <c r="M612" s="10"/>
      <c r="N612" s="10">
        <v>6</v>
      </c>
      <c r="O612" s="10"/>
      <c r="P612" s="10"/>
      <c r="Q612" s="10">
        <v>14</v>
      </c>
      <c r="R612" s="10"/>
      <c r="S612" s="10"/>
      <c r="T612" s="10">
        <v>9</v>
      </c>
      <c r="U612" s="10"/>
      <c r="V612" s="9" t="str">
        <f t="shared" si="27"/>
        <v>China43000</v>
      </c>
      <c r="W612" s="22" t="s">
        <v>38</v>
      </c>
      <c r="X612" s="21" t="s">
        <v>130</v>
      </c>
      <c r="Y612" s="21" t="s">
        <v>130</v>
      </c>
      <c r="Z612" s="21" t="s">
        <v>130</v>
      </c>
      <c r="AA612" s="21" t="s">
        <v>130</v>
      </c>
      <c r="AB612" s="21" t="s">
        <v>130</v>
      </c>
      <c r="AC612" s="10">
        <v>3</v>
      </c>
      <c r="AD612" s="23">
        <v>8</v>
      </c>
      <c r="AE612" s="18">
        <f t="shared" si="28"/>
        <v>43</v>
      </c>
      <c r="AF612" s="18">
        <f t="shared" si="29"/>
        <v>5</v>
      </c>
      <c r="AG612" s="19">
        <f>Tableau2[[#This Row],[Teams]]/Tableau2[[#This Row],[Fields]]</f>
        <v>8.6</v>
      </c>
      <c r="AH612" s="13"/>
      <c r="AI612" s="13"/>
    </row>
    <row r="613" spans="1:35" hidden="1">
      <c r="A613" s="9">
        <v>43001</v>
      </c>
      <c r="B613" s="10" t="s">
        <v>49</v>
      </c>
      <c r="C613" s="21">
        <v>9</v>
      </c>
      <c r="D613" s="10" t="s">
        <v>32</v>
      </c>
      <c r="E613" s="10"/>
      <c r="F613" s="10"/>
      <c r="G613" s="10">
        <v>11</v>
      </c>
      <c r="H613" s="10"/>
      <c r="I613" s="10"/>
      <c r="J613" s="10"/>
      <c r="K613" s="10"/>
      <c r="L613" s="18">
        <v>7</v>
      </c>
      <c r="M613" s="18"/>
      <c r="N613" s="18"/>
      <c r="O613" s="18">
        <v>6</v>
      </c>
      <c r="P613" s="18"/>
      <c r="Q613" s="18"/>
      <c r="R613" s="18">
        <v>11</v>
      </c>
      <c r="S613" s="18"/>
      <c r="T613" s="18">
        <v>11</v>
      </c>
      <c r="U613" s="10"/>
      <c r="V613" s="9" t="str">
        <f t="shared" si="27"/>
        <v>Fantasy43001</v>
      </c>
      <c r="W613" s="17" t="s">
        <v>33</v>
      </c>
      <c r="X613" s="11" t="s">
        <v>34</v>
      </c>
      <c r="Y613" s="10">
        <v>178</v>
      </c>
      <c r="Z61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13" s="10">
        <v>97</v>
      </c>
      <c r="AB61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13" s="10">
        <v>1</v>
      </c>
      <c r="AD613" s="18">
        <v>8</v>
      </c>
      <c r="AE613" s="18">
        <f t="shared" si="28"/>
        <v>46</v>
      </c>
      <c r="AF613" s="18">
        <f t="shared" si="29"/>
        <v>5</v>
      </c>
      <c r="AG613" s="19">
        <f>Tableau2[[#This Row],[Teams]]/Tableau2[[#This Row],[Fields]]</f>
        <v>9.1999999999999993</v>
      </c>
      <c r="AH613" s="13"/>
      <c r="AI613" s="13"/>
    </row>
    <row r="614" spans="1:35" hidden="1">
      <c r="A614" s="49">
        <v>43001</v>
      </c>
      <c r="B614" s="10" t="s">
        <v>49</v>
      </c>
      <c r="C614" s="21">
        <v>9</v>
      </c>
      <c r="D614" s="10" t="s">
        <v>250</v>
      </c>
      <c r="E614" s="10"/>
      <c r="F614" s="10">
        <v>8</v>
      </c>
      <c r="G614" s="10"/>
      <c r="H614" s="10"/>
      <c r="I614" s="10"/>
      <c r="J614" s="10"/>
      <c r="K614" s="10">
        <v>6</v>
      </c>
      <c r="L614" s="10"/>
      <c r="M614" s="10"/>
      <c r="N614" s="10">
        <v>6</v>
      </c>
      <c r="O614" s="10"/>
      <c r="P614" s="10"/>
      <c r="Q614" s="10">
        <v>14</v>
      </c>
      <c r="R614" s="10"/>
      <c r="S614" s="10"/>
      <c r="T614" s="10">
        <v>9</v>
      </c>
      <c r="U614" s="10"/>
      <c r="V614" s="9" t="str">
        <f t="shared" si="27"/>
        <v>China43001</v>
      </c>
      <c r="W614" s="22" t="s">
        <v>38</v>
      </c>
      <c r="X614" s="21" t="s">
        <v>39</v>
      </c>
      <c r="Y614" s="10">
        <v>88</v>
      </c>
      <c r="Z614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14" s="10">
        <v>56</v>
      </c>
      <c r="AB614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14" s="10">
        <v>3</v>
      </c>
      <c r="AD614" s="23">
        <v>8</v>
      </c>
      <c r="AE614" s="18">
        <f t="shared" si="28"/>
        <v>43</v>
      </c>
      <c r="AF614" s="18">
        <f t="shared" si="29"/>
        <v>5</v>
      </c>
      <c r="AG614" s="19">
        <f>Tableau2[[#This Row],[Teams]]/Tableau2[[#This Row],[Fields]]</f>
        <v>8.6</v>
      </c>
      <c r="AH614" s="13"/>
      <c r="AI614" s="13"/>
    </row>
    <row r="615" spans="1:35" hidden="1">
      <c r="A615" s="16">
        <v>43003</v>
      </c>
      <c r="B615" s="10" t="s">
        <v>36</v>
      </c>
      <c r="C615" s="21">
        <v>9</v>
      </c>
      <c r="D615" s="10" t="s">
        <v>265</v>
      </c>
      <c r="E615" s="10"/>
      <c r="F615" s="10"/>
      <c r="G615" s="10">
        <v>11</v>
      </c>
      <c r="H615" s="10"/>
      <c r="I615" s="10"/>
      <c r="J615" s="10"/>
      <c r="K615" s="10"/>
      <c r="L615" s="10">
        <v>9</v>
      </c>
      <c r="M615" s="10"/>
      <c r="N615" s="10"/>
      <c r="O615" s="10">
        <v>6</v>
      </c>
      <c r="P615" s="10"/>
      <c r="Q615" s="10"/>
      <c r="R615" s="10">
        <v>10</v>
      </c>
      <c r="S615" s="10"/>
      <c r="T615" s="10">
        <v>9</v>
      </c>
      <c r="U615" s="10"/>
      <c r="V615" s="9" t="str">
        <f t="shared" si="27"/>
        <v>Duo Normand43003</v>
      </c>
      <c r="W615" s="17" t="s">
        <v>33</v>
      </c>
      <c r="X615" s="11" t="s">
        <v>54</v>
      </c>
      <c r="Y615" s="10">
        <v>54</v>
      </c>
      <c r="Z615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15" s="10">
        <v>53</v>
      </c>
      <c r="AB61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15" s="10">
        <v>2</v>
      </c>
      <c r="AD615" s="10">
        <v>5</v>
      </c>
      <c r="AE615" s="18">
        <f t="shared" si="28"/>
        <v>45</v>
      </c>
      <c r="AF615" s="18">
        <f t="shared" si="29"/>
        <v>5</v>
      </c>
      <c r="AG615" s="19">
        <f>Tableau2[[#This Row],[Teams]]/Tableau2[[#This Row],[Fields]]</f>
        <v>9</v>
      </c>
      <c r="AH615" s="13"/>
    </row>
    <row r="616" spans="1:35" hidden="1">
      <c r="A616" s="16">
        <v>43004</v>
      </c>
      <c r="B616" s="10" t="s">
        <v>42</v>
      </c>
      <c r="C616" s="21">
        <v>9</v>
      </c>
      <c r="D616" s="10" t="s">
        <v>32</v>
      </c>
      <c r="E616" s="10"/>
      <c r="F616" s="10">
        <v>7</v>
      </c>
      <c r="G616" s="10"/>
      <c r="H616" s="10"/>
      <c r="I616" s="10"/>
      <c r="J616" s="10"/>
      <c r="K616" s="10">
        <v>5</v>
      </c>
      <c r="L616" s="10"/>
      <c r="M616" s="10"/>
      <c r="N616" s="10"/>
      <c r="O616" s="10">
        <v>8</v>
      </c>
      <c r="P616" s="10"/>
      <c r="Q616" s="10">
        <v>8</v>
      </c>
      <c r="R616" s="10"/>
      <c r="S616" s="10"/>
      <c r="T616" s="10">
        <v>13</v>
      </c>
      <c r="U616" s="10"/>
      <c r="V616" s="9" t="str">
        <f t="shared" si="27"/>
        <v>Fantasy43004</v>
      </c>
      <c r="W616" s="17" t="s">
        <v>33</v>
      </c>
      <c r="X616" s="11" t="s">
        <v>41</v>
      </c>
      <c r="Y616" s="10">
        <v>157</v>
      </c>
      <c r="Z61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16" s="10">
        <v>97</v>
      </c>
      <c r="AB61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16" s="10">
        <v>1</v>
      </c>
      <c r="AD616" s="10">
        <v>8</v>
      </c>
      <c r="AE616" s="18">
        <f t="shared" si="28"/>
        <v>41</v>
      </c>
      <c r="AF616" s="18">
        <f t="shared" si="29"/>
        <v>5</v>
      </c>
      <c r="AG616" s="19">
        <f>Tableau2[[#This Row],[Teams]]/Tableau2[[#This Row],[Fields]]</f>
        <v>8.1999999999999993</v>
      </c>
      <c r="AH616" s="13"/>
    </row>
    <row r="617" spans="1:35" hidden="1">
      <c r="A617" s="20">
        <v>43004</v>
      </c>
      <c r="B617" s="10" t="s">
        <v>42</v>
      </c>
      <c r="C617" s="21">
        <v>9</v>
      </c>
      <c r="D617" s="10" t="s">
        <v>251</v>
      </c>
      <c r="E617" s="10"/>
      <c r="F617" s="10"/>
      <c r="G617" s="10"/>
      <c r="H617" s="10">
        <v>10</v>
      </c>
      <c r="I617" s="10"/>
      <c r="J617" s="10"/>
      <c r="K617" s="10"/>
      <c r="L617" s="10"/>
      <c r="M617" s="10">
        <v>11</v>
      </c>
      <c r="N617" s="10"/>
      <c r="O617" s="10"/>
      <c r="P617" s="10">
        <v>9</v>
      </c>
      <c r="Q617" s="10"/>
      <c r="R617" s="10">
        <v>12</v>
      </c>
      <c r="S617" s="10"/>
      <c r="T617" s="10"/>
      <c r="U617" s="10">
        <v>6</v>
      </c>
      <c r="V617" s="9" t="str">
        <f t="shared" si="27"/>
        <v>Toscana43004</v>
      </c>
      <c r="W617" s="22" t="s">
        <v>38</v>
      </c>
      <c r="X617" s="21" t="s">
        <v>34</v>
      </c>
      <c r="Y617" s="10">
        <v>183</v>
      </c>
      <c r="Z61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17" s="10">
        <v>104</v>
      </c>
      <c r="AB61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17" s="10">
        <v>2</v>
      </c>
      <c r="AD617" s="24">
        <v>8</v>
      </c>
      <c r="AE617" s="18">
        <f t="shared" si="28"/>
        <v>48</v>
      </c>
      <c r="AF617" s="18">
        <f t="shared" si="29"/>
        <v>5</v>
      </c>
      <c r="AG617" s="19">
        <f>Tableau2[[#This Row],[Teams]]/Tableau2[[#This Row],[Fields]]</f>
        <v>9.6</v>
      </c>
      <c r="AH617" s="13"/>
    </row>
    <row r="618" spans="1:35" hidden="1">
      <c r="A618" s="16">
        <v>43005</v>
      </c>
      <c r="B618" s="10" t="s">
        <v>44</v>
      </c>
      <c r="C618" s="21">
        <v>9</v>
      </c>
      <c r="D618" s="10" t="s">
        <v>32</v>
      </c>
      <c r="E618" s="18"/>
      <c r="F618" s="10"/>
      <c r="G618" s="10">
        <v>15</v>
      </c>
      <c r="H618" s="10"/>
      <c r="I618" s="10"/>
      <c r="J618" s="10"/>
      <c r="K618" s="10"/>
      <c r="L618" s="10">
        <v>5</v>
      </c>
      <c r="M618" s="10"/>
      <c r="N618" s="10"/>
      <c r="O618" s="10">
        <v>8</v>
      </c>
      <c r="P618" s="10"/>
      <c r="Q618" s="10">
        <v>7</v>
      </c>
      <c r="R618" s="10"/>
      <c r="S618" s="18">
        <v>9</v>
      </c>
      <c r="T618" s="18"/>
      <c r="U618" s="18"/>
      <c r="V618" s="16" t="str">
        <f t="shared" si="27"/>
        <v>Fantasy43005</v>
      </c>
      <c r="W618" s="17" t="s">
        <v>33</v>
      </c>
      <c r="X618" s="17" t="s">
        <v>39</v>
      </c>
      <c r="Y618" s="18">
        <v>160</v>
      </c>
      <c r="Z61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18" s="18">
        <v>86</v>
      </c>
      <c r="AB61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18" s="18">
        <v>1</v>
      </c>
      <c r="AD618" s="18">
        <v>8</v>
      </c>
      <c r="AE618" s="18">
        <f t="shared" si="28"/>
        <v>44</v>
      </c>
      <c r="AF618" s="18">
        <f t="shared" si="29"/>
        <v>5</v>
      </c>
      <c r="AG618" s="19">
        <f>Tableau2[[#This Row],[Teams]]/Tableau2[[#This Row],[Fields]]</f>
        <v>8.8000000000000007</v>
      </c>
      <c r="AH618" s="13"/>
    </row>
    <row r="619" spans="1:35" hidden="1">
      <c r="A619" s="49">
        <v>43005</v>
      </c>
      <c r="B619" s="10" t="s">
        <v>44</v>
      </c>
      <c r="C619" s="21">
        <v>9</v>
      </c>
      <c r="D619" s="10" t="s">
        <v>251</v>
      </c>
      <c r="E619" s="10"/>
      <c r="F619" s="10"/>
      <c r="G619" s="10"/>
      <c r="H619" s="10">
        <v>10</v>
      </c>
      <c r="I619" s="10"/>
      <c r="J619" s="10"/>
      <c r="K619" s="10"/>
      <c r="L619" s="10"/>
      <c r="M619" s="10">
        <v>11</v>
      </c>
      <c r="N619" s="10"/>
      <c r="O619" s="10"/>
      <c r="P619" s="10">
        <v>9</v>
      </c>
      <c r="Q619" s="10"/>
      <c r="R619" s="10">
        <v>12</v>
      </c>
      <c r="S619" s="10"/>
      <c r="T619" s="10"/>
      <c r="U619" s="10">
        <v>6</v>
      </c>
      <c r="V619" s="9" t="str">
        <f t="shared" si="27"/>
        <v>Toscana43005</v>
      </c>
      <c r="W619" s="22" t="s">
        <v>38</v>
      </c>
      <c r="X619" s="21" t="s">
        <v>34</v>
      </c>
      <c r="Y619" s="10">
        <v>158</v>
      </c>
      <c r="Z61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19" s="10">
        <v>92</v>
      </c>
      <c r="AB619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19" s="10">
        <v>2</v>
      </c>
      <c r="AD619" s="23">
        <v>8</v>
      </c>
      <c r="AE619" s="18">
        <f t="shared" si="28"/>
        <v>48</v>
      </c>
      <c r="AF619" s="18">
        <f t="shared" si="29"/>
        <v>5</v>
      </c>
      <c r="AG619" s="19">
        <f>Tableau2[[#This Row],[Teams]]/Tableau2[[#This Row],[Fields]]</f>
        <v>9.6</v>
      </c>
      <c r="AH619" s="13"/>
    </row>
    <row r="620" spans="1:35" hidden="1">
      <c r="A620" s="9">
        <v>43006</v>
      </c>
      <c r="B620" s="10" t="s">
        <v>46</v>
      </c>
      <c r="C620" s="21">
        <v>9</v>
      </c>
      <c r="D620" s="10" t="s">
        <v>266</v>
      </c>
      <c r="E620" s="10"/>
      <c r="F620" s="10"/>
      <c r="G620" s="10">
        <v>14</v>
      </c>
      <c r="H620" s="10"/>
      <c r="I620" s="10"/>
      <c r="J620" s="10"/>
      <c r="K620" s="10"/>
      <c r="L620" s="10">
        <v>9</v>
      </c>
      <c r="M620" s="10"/>
      <c r="N620" s="10"/>
      <c r="O620" s="10">
        <v>13</v>
      </c>
      <c r="P620" s="10"/>
      <c r="Q620" s="10"/>
      <c r="R620" s="10">
        <v>14</v>
      </c>
      <c r="S620" s="10"/>
      <c r="T620" s="10">
        <v>13</v>
      </c>
      <c r="U620" s="10"/>
      <c r="V620" s="9" t="str">
        <f t="shared" si="27"/>
        <v>Sabatini43006</v>
      </c>
      <c r="W620" s="17" t="s">
        <v>33</v>
      </c>
      <c r="X620" s="11" t="s">
        <v>34</v>
      </c>
      <c r="Y620" s="10">
        <v>196</v>
      </c>
      <c r="Z62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0" s="10">
        <v>110</v>
      </c>
      <c r="AB62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20" s="10">
        <v>3</v>
      </c>
      <c r="AD620" s="18">
        <v>8</v>
      </c>
      <c r="AE620" s="18">
        <f t="shared" si="28"/>
        <v>63</v>
      </c>
      <c r="AF620" s="18">
        <f t="shared" si="29"/>
        <v>5</v>
      </c>
      <c r="AG620" s="19">
        <f>Tableau2[[#This Row],[Teams]]/Tableau2[[#This Row],[Fields]]</f>
        <v>12.6</v>
      </c>
      <c r="AH620" s="13"/>
    </row>
    <row r="621" spans="1:35" hidden="1">
      <c r="A621" s="9">
        <v>43007</v>
      </c>
      <c r="B621" s="10" t="s">
        <v>48</v>
      </c>
      <c r="C621" s="21">
        <v>9</v>
      </c>
      <c r="D621" s="10" t="s">
        <v>267</v>
      </c>
      <c r="E621" s="10"/>
      <c r="F621" s="10"/>
      <c r="G621" s="10"/>
      <c r="H621" s="10">
        <v>12</v>
      </c>
      <c r="I621" s="10"/>
      <c r="J621" s="10"/>
      <c r="K621" s="10"/>
      <c r="L621" s="10"/>
      <c r="M621" s="10">
        <v>8</v>
      </c>
      <c r="N621" s="10"/>
      <c r="O621" s="10"/>
      <c r="P621" s="10">
        <v>14</v>
      </c>
      <c r="Q621" s="10"/>
      <c r="R621" s="10"/>
      <c r="S621" s="10">
        <v>9</v>
      </c>
      <c r="T621" s="10"/>
      <c r="U621" s="10">
        <v>12</v>
      </c>
      <c r="V621" s="9" t="str">
        <f t="shared" si="27"/>
        <v>Omloop Eurometropool43007</v>
      </c>
      <c r="W621" s="17" t="s">
        <v>33</v>
      </c>
      <c r="X621" s="11" t="s">
        <v>39</v>
      </c>
      <c r="Y621" s="10">
        <v>177</v>
      </c>
      <c r="Z62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1" s="10">
        <v>93</v>
      </c>
      <c r="AB62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21" s="10">
        <v>2</v>
      </c>
      <c r="AD621" s="18">
        <v>8</v>
      </c>
      <c r="AE621" s="18">
        <f t="shared" si="28"/>
        <v>55</v>
      </c>
      <c r="AF621" s="18">
        <f t="shared" si="29"/>
        <v>5</v>
      </c>
      <c r="AG621" s="19">
        <f>Tableau2[[#This Row],[Teams]]/Tableau2[[#This Row],[Fields]]</f>
        <v>11</v>
      </c>
      <c r="AH621" s="13"/>
    </row>
    <row r="622" spans="1:35" hidden="1">
      <c r="A622" s="9">
        <v>43008</v>
      </c>
      <c r="B622" s="10" t="s">
        <v>49</v>
      </c>
      <c r="C622" s="21">
        <v>9</v>
      </c>
      <c r="D622" s="10" t="s">
        <v>268</v>
      </c>
      <c r="E622" s="10"/>
      <c r="F622" s="10"/>
      <c r="G622" s="10">
        <v>5</v>
      </c>
      <c r="H622" s="10"/>
      <c r="I622" s="10"/>
      <c r="J622" s="10"/>
      <c r="K622" s="10"/>
      <c r="L622" s="10">
        <v>9</v>
      </c>
      <c r="M622" s="10"/>
      <c r="N622" s="10"/>
      <c r="O622" s="10">
        <v>8</v>
      </c>
      <c r="P622" s="10"/>
      <c r="Q622" s="10"/>
      <c r="R622" s="10">
        <v>11</v>
      </c>
      <c r="S622" s="10"/>
      <c r="T622" s="10">
        <v>7</v>
      </c>
      <c r="U622" s="10"/>
      <c r="V622" s="9" t="str">
        <f t="shared" si="27"/>
        <v>Emilia43008</v>
      </c>
      <c r="W622" s="17" t="s">
        <v>33</v>
      </c>
      <c r="X622" s="11" t="s">
        <v>47</v>
      </c>
      <c r="Y622" s="10">
        <v>222</v>
      </c>
      <c r="Z622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22" s="10">
        <v>130</v>
      </c>
      <c r="AB62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622" s="10">
        <v>4</v>
      </c>
      <c r="AD622" s="18">
        <v>8</v>
      </c>
      <c r="AE622" s="18">
        <f t="shared" si="28"/>
        <v>40</v>
      </c>
      <c r="AF622" s="18">
        <f t="shared" si="29"/>
        <v>5</v>
      </c>
      <c r="AG622" s="19">
        <f>Tableau2[[#This Row],[Teams]]/Tableau2[[#This Row],[Fields]]</f>
        <v>8</v>
      </c>
      <c r="AH622" s="13"/>
    </row>
    <row r="623" spans="1:35" hidden="1">
      <c r="A623" s="49">
        <v>43008</v>
      </c>
      <c r="B623" s="10" t="s">
        <v>49</v>
      </c>
      <c r="C623" s="21">
        <v>9</v>
      </c>
      <c r="D623" s="10" t="s">
        <v>263</v>
      </c>
      <c r="E623" s="10"/>
      <c r="F623" s="10">
        <v>7</v>
      </c>
      <c r="G623" s="10"/>
      <c r="H623" s="10"/>
      <c r="I623" s="10"/>
      <c r="J623" s="10"/>
      <c r="K623" s="10">
        <v>7</v>
      </c>
      <c r="L623" s="10"/>
      <c r="M623" s="10"/>
      <c r="N623" s="10"/>
      <c r="O623" s="10">
        <v>8</v>
      </c>
      <c r="P623" s="10"/>
      <c r="Q623" s="10">
        <v>9</v>
      </c>
      <c r="R623" s="10"/>
      <c r="S623" s="10"/>
      <c r="T623" s="10"/>
      <c r="U623" s="10">
        <v>9</v>
      </c>
      <c r="V623" s="9" t="str">
        <f t="shared" si="27"/>
        <v>Almaty43008</v>
      </c>
      <c r="W623" s="22" t="s">
        <v>38</v>
      </c>
      <c r="X623" s="21" t="s">
        <v>39</v>
      </c>
      <c r="Y623" s="10">
        <v>171</v>
      </c>
      <c r="Z62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23" s="10">
        <v>98</v>
      </c>
      <c r="AB623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23" s="10">
        <v>2</v>
      </c>
      <c r="AD623" s="23">
        <v>8</v>
      </c>
      <c r="AE623" s="18">
        <f t="shared" si="28"/>
        <v>40</v>
      </c>
      <c r="AF623" s="18">
        <f t="shared" si="29"/>
        <v>5</v>
      </c>
      <c r="AG623" s="19">
        <f>Tableau2[[#This Row],[Teams]]/Tableau2[[#This Row],[Fields]]</f>
        <v>8</v>
      </c>
      <c r="AH623" s="13"/>
    </row>
    <row r="624" spans="1:35" hidden="1">
      <c r="A624" s="9">
        <v>43009</v>
      </c>
      <c r="B624" s="10" t="s">
        <v>50</v>
      </c>
      <c r="C624" s="21">
        <v>10</v>
      </c>
      <c r="D624" s="10" t="s">
        <v>270</v>
      </c>
      <c r="E624" s="10"/>
      <c r="F624" s="10"/>
      <c r="G624" s="10"/>
      <c r="H624" s="10">
        <v>3</v>
      </c>
      <c r="I624" s="10"/>
      <c r="J624" s="10"/>
      <c r="K624" s="10"/>
      <c r="L624" s="10">
        <v>11</v>
      </c>
      <c r="M624" s="10"/>
      <c r="N624" s="10"/>
      <c r="O624" s="10"/>
      <c r="P624" s="10">
        <v>9</v>
      </c>
      <c r="Q624" s="10"/>
      <c r="R624" s="10">
        <v>15</v>
      </c>
      <c r="S624" s="10"/>
      <c r="T624" s="10">
        <v>10</v>
      </c>
      <c r="U624" s="10"/>
      <c r="V624" s="9" t="str">
        <f t="shared" si="27"/>
        <v>Beghelli43009</v>
      </c>
      <c r="W624" s="17" t="s">
        <v>33</v>
      </c>
      <c r="X624" s="11" t="s">
        <v>34</v>
      </c>
      <c r="Y624" s="10">
        <v>197</v>
      </c>
      <c r="Z624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4" s="10">
        <v>109</v>
      </c>
      <c r="AB62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24" s="10">
        <v>3</v>
      </c>
      <c r="AD624" s="18">
        <v>9</v>
      </c>
      <c r="AE624" s="18">
        <f t="shared" si="28"/>
        <v>48</v>
      </c>
      <c r="AF624" s="18">
        <f t="shared" si="29"/>
        <v>5</v>
      </c>
      <c r="AG624" s="19">
        <f>Tableau2[[#This Row],[Teams]]/Tableau2[[#This Row],[Fields]]</f>
        <v>9.6</v>
      </c>
      <c r="AH624" s="13"/>
    </row>
    <row r="625" spans="1:34" hidden="1">
      <c r="A625" s="49">
        <v>43009</v>
      </c>
      <c r="B625" s="10" t="s">
        <v>50</v>
      </c>
      <c r="C625" s="21">
        <v>10</v>
      </c>
      <c r="D625" s="10" t="s">
        <v>263</v>
      </c>
      <c r="E625" s="10"/>
      <c r="F625" s="10">
        <v>7</v>
      </c>
      <c r="G625" s="10"/>
      <c r="H625" s="10"/>
      <c r="I625" s="10"/>
      <c r="J625" s="10"/>
      <c r="K625" s="10">
        <v>7</v>
      </c>
      <c r="L625" s="10"/>
      <c r="M625" s="10"/>
      <c r="N625" s="10"/>
      <c r="O625" s="10">
        <v>8</v>
      </c>
      <c r="P625" s="10"/>
      <c r="Q625" s="10">
        <v>9</v>
      </c>
      <c r="R625" s="10"/>
      <c r="S625" s="10"/>
      <c r="T625" s="10"/>
      <c r="U625" s="10">
        <v>9</v>
      </c>
      <c r="V625" s="9" t="str">
        <f t="shared" si="27"/>
        <v>Almaty43009</v>
      </c>
      <c r="W625" s="22" t="s">
        <v>38</v>
      </c>
      <c r="X625" s="21" t="s">
        <v>47</v>
      </c>
      <c r="Y625" s="10">
        <v>161</v>
      </c>
      <c r="Z62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25" s="10">
        <v>97</v>
      </c>
      <c r="AB625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25" s="10">
        <v>2</v>
      </c>
      <c r="AD625" s="23">
        <v>8</v>
      </c>
      <c r="AE625" s="18">
        <f t="shared" si="28"/>
        <v>40</v>
      </c>
      <c r="AF625" s="18">
        <f t="shared" si="29"/>
        <v>5</v>
      </c>
      <c r="AG625" s="19">
        <f>Tableau2[[#This Row],[Teams]]/Tableau2[[#This Row],[Fields]]</f>
        <v>8</v>
      </c>
      <c r="AH625" s="13"/>
    </row>
    <row r="626" spans="1:34" hidden="1">
      <c r="A626" s="9">
        <v>43010</v>
      </c>
      <c r="B626" s="10" t="s">
        <v>36</v>
      </c>
      <c r="C626" s="21">
        <v>10</v>
      </c>
      <c r="D626" s="10" t="s">
        <v>271</v>
      </c>
      <c r="E626" s="10"/>
      <c r="F626" s="10">
        <v>15</v>
      </c>
      <c r="G626" s="10"/>
      <c r="H626" s="10"/>
      <c r="I626" s="10"/>
      <c r="J626" s="10"/>
      <c r="K626" s="10"/>
      <c r="L626" s="10"/>
      <c r="M626" s="10"/>
      <c r="N626" s="10">
        <v>10</v>
      </c>
      <c r="O626" s="10"/>
      <c r="P626" s="10"/>
      <c r="Q626" s="10"/>
      <c r="R626" s="10"/>
      <c r="S626" s="10">
        <v>11</v>
      </c>
      <c r="T626" s="10"/>
      <c r="U626" s="10"/>
      <c r="V626" s="9" t="str">
        <f t="shared" si="27"/>
        <v>Vendée43010</v>
      </c>
      <c r="W626" s="17" t="s">
        <v>33</v>
      </c>
      <c r="X626" s="11" t="s">
        <v>39</v>
      </c>
      <c r="Y626" s="10">
        <v>203</v>
      </c>
      <c r="Z62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26" s="10">
        <v>114</v>
      </c>
      <c r="AB62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26" s="10">
        <v>3</v>
      </c>
      <c r="AD626" s="18">
        <v>8</v>
      </c>
      <c r="AE626" s="18">
        <f t="shared" si="28"/>
        <v>36</v>
      </c>
      <c r="AF626" s="18">
        <f t="shared" si="29"/>
        <v>3</v>
      </c>
      <c r="AG626" s="19">
        <f>Tableau2[[#This Row],[Teams]]/Tableau2[[#This Row],[Fields]]</f>
        <v>12</v>
      </c>
      <c r="AH626" s="13"/>
    </row>
    <row r="627" spans="1:34" hidden="1">
      <c r="A627" s="9">
        <v>43010</v>
      </c>
      <c r="B627" s="10" t="s">
        <v>36</v>
      </c>
      <c r="C627" s="21">
        <v>10</v>
      </c>
      <c r="D627" s="10" t="s">
        <v>272</v>
      </c>
      <c r="E627" s="10"/>
      <c r="F627" s="10"/>
      <c r="G627" s="10"/>
      <c r="H627" s="10"/>
      <c r="I627" s="10"/>
      <c r="J627" s="10"/>
      <c r="K627" s="10">
        <v>15</v>
      </c>
      <c r="L627" s="10"/>
      <c r="M627" s="10"/>
      <c r="N627" s="10"/>
      <c r="O627" s="10"/>
      <c r="P627" s="10"/>
      <c r="Q627" s="10"/>
      <c r="R627" s="10">
        <v>15</v>
      </c>
      <c r="S627" s="10"/>
      <c r="T627" s="10"/>
      <c r="U627" s="10">
        <v>9</v>
      </c>
      <c r="V627" s="9" t="str">
        <f t="shared" si="27"/>
        <v>Eurometropole43010</v>
      </c>
      <c r="W627" s="17" t="s">
        <v>33</v>
      </c>
      <c r="X627" s="11" t="s">
        <v>39</v>
      </c>
      <c r="Y627" s="10">
        <v>191</v>
      </c>
      <c r="Z62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7" s="10">
        <v>110</v>
      </c>
      <c r="AB627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27" s="10">
        <v>3</v>
      </c>
      <c r="AD627" s="18">
        <v>8</v>
      </c>
      <c r="AE627" s="18">
        <f t="shared" si="28"/>
        <v>39</v>
      </c>
      <c r="AF627" s="18">
        <f t="shared" si="29"/>
        <v>3</v>
      </c>
      <c r="AG627" s="19">
        <f>Tableau2[[#This Row],[Teams]]/Tableau2[[#This Row],[Fields]]</f>
        <v>13</v>
      </c>
      <c r="AH627" s="13"/>
    </row>
    <row r="628" spans="1:34" hidden="1">
      <c r="A628" s="9">
        <v>43011</v>
      </c>
      <c r="B628" s="10" t="s">
        <v>42</v>
      </c>
      <c r="C628" s="21">
        <v>10</v>
      </c>
      <c r="D628" s="10" t="s">
        <v>273</v>
      </c>
      <c r="E628" s="10"/>
      <c r="F628" s="10">
        <v>7</v>
      </c>
      <c r="G628" s="10"/>
      <c r="H628" s="10"/>
      <c r="I628" s="10"/>
      <c r="J628" s="10"/>
      <c r="K628" s="10">
        <v>13</v>
      </c>
      <c r="L628" s="10"/>
      <c r="M628" s="10"/>
      <c r="N628" s="10"/>
      <c r="O628" s="10">
        <v>14</v>
      </c>
      <c r="P628" s="10"/>
      <c r="Q628" s="10">
        <v>16</v>
      </c>
      <c r="R628" s="10"/>
      <c r="S628" s="10"/>
      <c r="T628" s="10">
        <v>14</v>
      </c>
      <c r="U628" s="10"/>
      <c r="V628" s="9" t="str">
        <f t="shared" si="27"/>
        <v>Tre Valli Varesine43011</v>
      </c>
      <c r="W628" s="17" t="s">
        <v>33</v>
      </c>
      <c r="X628" s="11" t="s">
        <v>34</v>
      </c>
      <c r="Y628" s="10">
        <v>195</v>
      </c>
      <c r="Z62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28" s="10">
        <v>116</v>
      </c>
      <c r="AB628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28" s="10">
        <v>4</v>
      </c>
      <c r="AD628" s="18">
        <v>9</v>
      </c>
      <c r="AE628" s="18">
        <f t="shared" si="28"/>
        <v>64</v>
      </c>
      <c r="AF628" s="18">
        <f t="shared" si="29"/>
        <v>5</v>
      </c>
      <c r="AG628" s="19">
        <f>Tableau2[[#This Row],[Teams]]/Tableau2[[#This Row],[Fields]]</f>
        <v>12.8</v>
      </c>
      <c r="AH628" s="13"/>
    </row>
    <row r="629" spans="1:34" hidden="1">
      <c r="A629" s="9">
        <v>43012</v>
      </c>
      <c r="B629" s="10" t="s">
        <v>44</v>
      </c>
      <c r="C629" s="21">
        <v>10</v>
      </c>
      <c r="D629" s="10" t="s">
        <v>274</v>
      </c>
      <c r="E629" s="10"/>
      <c r="F629" s="10"/>
      <c r="G629" s="10">
        <v>11</v>
      </c>
      <c r="H629" s="10"/>
      <c r="I629" s="10"/>
      <c r="J629" s="10"/>
      <c r="K629" s="10"/>
      <c r="L629" s="10"/>
      <c r="M629" s="10"/>
      <c r="N629" s="10"/>
      <c r="O629" s="10">
        <v>11</v>
      </c>
      <c r="P629" s="10"/>
      <c r="Q629" s="10"/>
      <c r="R629" s="10">
        <v>24</v>
      </c>
      <c r="S629" s="10"/>
      <c r="T629" s="10"/>
      <c r="U629" s="10"/>
      <c r="V629" s="9" t="str">
        <f t="shared" si="27"/>
        <v>Munsterland Giro43012</v>
      </c>
      <c r="W629" s="17" t="s">
        <v>33</v>
      </c>
      <c r="X629" s="11" t="s">
        <v>39</v>
      </c>
      <c r="Y629" s="10">
        <v>202</v>
      </c>
      <c r="Z629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29" s="10">
        <v>103</v>
      </c>
      <c r="AB629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29" s="10">
        <v>2</v>
      </c>
      <c r="AD629" s="18">
        <v>8</v>
      </c>
      <c r="AE629" s="18">
        <f t="shared" si="28"/>
        <v>46</v>
      </c>
      <c r="AF629" s="18">
        <f t="shared" si="29"/>
        <v>3</v>
      </c>
      <c r="AG629" s="19">
        <f>Tableau2[[#This Row],[Teams]]/Tableau2[[#This Row],[Fields]]</f>
        <v>15.333333333333334</v>
      </c>
      <c r="AH629" s="13"/>
    </row>
    <row r="630" spans="1:34" hidden="1">
      <c r="A630" s="9">
        <v>43012</v>
      </c>
      <c r="B630" s="10" t="s">
        <v>44</v>
      </c>
      <c r="C630" s="21">
        <v>10</v>
      </c>
      <c r="D630" s="10" t="s">
        <v>275</v>
      </c>
      <c r="E630" s="10"/>
      <c r="F630" s="10"/>
      <c r="G630" s="10"/>
      <c r="H630" s="10"/>
      <c r="I630" s="10"/>
      <c r="J630" s="10"/>
      <c r="K630" s="10"/>
      <c r="L630" s="10">
        <v>8</v>
      </c>
      <c r="M630" s="10"/>
      <c r="N630" s="10"/>
      <c r="O630" s="10"/>
      <c r="P630" s="10"/>
      <c r="Q630" s="10">
        <v>15</v>
      </c>
      <c r="R630" s="10"/>
      <c r="S630" s="10"/>
      <c r="T630" s="10">
        <v>12</v>
      </c>
      <c r="U630" s="10"/>
      <c r="V630" s="9" t="str">
        <f t="shared" si="27"/>
        <v>Binche43012</v>
      </c>
      <c r="W630" s="17" t="s">
        <v>33</v>
      </c>
      <c r="X630" s="11" t="s">
        <v>39</v>
      </c>
      <c r="Y630" s="10">
        <v>193</v>
      </c>
      <c r="Z630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30" s="10">
        <v>103</v>
      </c>
      <c r="AB63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30" s="10">
        <v>2</v>
      </c>
      <c r="AD630" s="18">
        <v>8</v>
      </c>
      <c r="AE630" s="18">
        <f t="shared" si="28"/>
        <v>35</v>
      </c>
      <c r="AF630" s="18">
        <f t="shared" si="29"/>
        <v>3</v>
      </c>
      <c r="AG630" s="19">
        <f>Tableau2[[#This Row],[Teams]]/Tableau2[[#This Row],[Fields]]</f>
        <v>11.666666666666666</v>
      </c>
      <c r="AH630" s="13"/>
    </row>
    <row r="631" spans="1:34" hidden="1">
      <c r="A631" s="9">
        <v>43013</v>
      </c>
      <c r="B631" s="10" t="s">
        <v>46</v>
      </c>
      <c r="C631" s="21">
        <v>10</v>
      </c>
      <c r="D631" s="18" t="s">
        <v>276</v>
      </c>
      <c r="E631" s="10"/>
      <c r="F631" s="10">
        <v>12</v>
      </c>
      <c r="G631" s="10"/>
      <c r="H631" s="10"/>
      <c r="I631" s="10"/>
      <c r="J631" s="10"/>
      <c r="K631" s="10">
        <v>13</v>
      </c>
      <c r="L631" s="10"/>
      <c r="M631" s="10"/>
      <c r="N631" s="10">
        <v>13</v>
      </c>
      <c r="O631" s="10"/>
      <c r="P631" s="10"/>
      <c r="Q631" s="10">
        <v>17</v>
      </c>
      <c r="R631" s="10"/>
      <c r="S631" s="10"/>
      <c r="T631" s="10">
        <v>12</v>
      </c>
      <c r="U631" s="10"/>
      <c r="V631" s="9" t="str">
        <f t="shared" si="27"/>
        <v>Milano-Torino43013</v>
      </c>
      <c r="W631" s="17" t="s">
        <v>33</v>
      </c>
      <c r="X631" s="11" t="s">
        <v>47</v>
      </c>
      <c r="Y631" s="10">
        <v>186</v>
      </c>
      <c r="Z63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31" s="10">
        <v>105</v>
      </c>
      <c r="AB631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31" s="10">
        <v>4</v>
      </c>
      <c r="AD631" s="18">
        <v>9</v>
      </c>
      <c r="AE631" s="18">
        <f t="shared" si="28"/>
        <v>67</v>
      </c>
      <c r="AF631" s="18">
        <f t="shared" si="29"/>
        <v>5</v>
      </c>
      <c r="AG631" s="19">
        <f>Tableau2[[#This Row],[Teams]]/Tableau2[[#This Row],[Fields]]</f>
        <v>13.4</v>
      </c>
      <c r="AH631" s="13"/>
    </row>
    <row r="632" spans="1:34" hidden="1">
      <c r="A632" s="9">
        <v>43014</v>
      </c>
      <c r="B632" s="10" t="s">
        <v>48</v>
      </c>
      <c r="C632" s="21">
        <v>10</v>
      </c>
      <c r="D632" s="18" t="s">
        <v>277</v>
      </c>
      <c r="E632" s="18"/>
      <c r="F632" s="18"/>
      <c r="G632" s="18"/>
      <c r="H632" s="18">
        <v>16</v>
      </c>
      <c r="I632" s="18"/>
      <c r="J632" s="18"/>
      <c r="K632" s="18"/>
      <c r="L632" s="18"/>
      <c r="M632" s="18">
        <v>11</v>
      </c>
      <c r="N632" s="18"/>
      <c r="O632" s="18"/>
      <c r="P632" s="18">
        <v>15</v>
      </c>
      <c r="Q632" s="18"/>
      <c r="R632" s="18"/>
      <c r="S632" s="18">
        <v>16</v>
      </c>
      <c r="T632" s="18"/>
      <c r="U632" s="18">
        <v>13</v>
      </c>
      <c r="V632" s="16" t="str">
        <f t="shared" si="27"/>
        <v>Bourges43014</v>
      </c>
      <c r="W632" s="17" t="s">
        <v>33</v>
      </c>
      <c r="X632" s="17" t="s">
        <v>39</v>
      </c>
      <c r="Y632" s="18">
        <v>190</v>
      </c>
      <c r="Z63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32" s="18">
        <v>104</v>
      </c>
      <c r="AB632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32" s="18">
        <v>3</v>
      </c>
      <c r="AD632" s="18">
        <v>8</v>
      </c>
      <c r="AE632" s="18">
        <f t="shared" si="28"/>
        <v>71</v>
      </c>
      <c r="AF632" s="18">
        <f t="shared" si="29"/>
        <v>5</v>
      </c>
      <c r="AG632" s="19">
        <f>Tableau2[[#This Row],[Teams]]/Tableau2[[#This Row],[Fields]]</f>
        <v>14.2</v>
      </c>
      <c r="AH632" s="13"/>
    </row>
    <row r="633" spans="1:34" hidden="1">
      <c r="A633" s="9">
        <v>43015</v>
      </c>
      <c r="B633" s="10" t="s">
        <v>49</v>
      </c>
      <c r="C633" s="21">
        <v>10</v>
      </c>
      <c r="D633" s="18" t="s">
        <v>278</v>
      </c>
      <c r="E633" s="10"/>
      <c r="F633" s="18"/>
      <c r="G633" s="18">
        <v>16</v>
      </c>
      <c r="H633" s="18"/>
      <c r="I633" s="18"/>
      <c r="J633" s="18"/>
      <c r="K633" s="18"/>
      <c r="L633" s="18">
        <v>11</v>
      </c>
      <c r="M633" s="18"/>
      <c r="N633" s="18"/>
      <c r="O633" s="18">
        <v>9</v>
      </c>
      <c r="P633" s="18"/>
      <c r="Q633" s="18">
        <v>13</v>
      </c>
      <c r="R633" s="18"/>
      <c r="S633" s="18"/>
      <c r="T633" s="18">
        <v>10</v>
      </c>
      <c r="U633" s="10"/>
      <c r="V633" s="9" t="str">
        <f t="shared" si="27"/>
        <v>Lombardia43015</v>
      </c>
      <c r="W633" s="17" t="s">
        <v>33</v>
      </c>
      <c r="X633" s="11" t="s">
        <v>34</v>
      </c>
      <c r="Y633" s="10">
        <v>246</v>
      </c>
      <c r="Z63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33" s="10">
        <v>159</v>
      </c>
      <c r="AB633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633" s="18">
        <v>6</v>
      </c>
      <c r="AD633" s="18">
        <v>9</v>
      </c>
      <c r="AE633" s="18">
        <f t="shared" si="28"/>
        <v>59</v>
      </c>
      <c r="AF633" s="18">
        <f t="shared" si="29"/>
        <v>5</v>
      </c>
      <c r="AG633" s="19">
        <f>Tableau2[[#This Row],[Teams]]/Tableau2[[#This Row],[Fields]]</f>
        <v>11.8</v>
      </c>
      <c r="AH633" s="13"/>
    </row>
    <row r="634" spans="1:34" hidden="1">
      <c r="A634" s="9">
        <v>43016</v>
      </c>
      <c r="B634" s="10" t="s">
        <v>50</v>
      </c>
      <c r="C634" s="21">
        <v>10</v>
      </c>
      <c r="D634" s="18" t="s">
        <v>279</v>
      </c>
      <c r="E634" s="10"/>
      <c r="F634" s="18">
        <v>14</v>
      </c>
      <c r="G634" s="18"/>
      <c r="H634" s="18"/>
      <c r="I634" s="18"/>
      <c r="J634" s="18"/>
      <c r="K634" s="18">
        <v>12</v>
      </c>
      <c r="L634" s="18"/>
      <c r="M634" s="18"/>
      <c r="N634" s="18"/>
      <c r="O634" s="18">
        <v>12</v>
      </c>
      <c r="P634" s="18"/>
      <c r="Q634" s="18"/>
      <c r="R634" s="18">
        <v>18</v>
      </c>
      <c r="S634" s="18"/>
      <c r="T634" s="18">
        <v>17</v>
      </c>
      <c r="U634" s="10"/>
      <c r="V634" s="9" t="str">
        <f t="shared" si="27"/>
        <v>Tours43016</v>
      </c>
      <c r="W634" s="17" t="s">
        <v>33</v>
      </c>
      <c r="X634" s="11" t="s">
        <v>39</v>
      </c>
      <c r="Y634" s="10">
        <v>235</v>
      </c>
      <c r="Z63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34" s="10">
        <v>122</v>
      </c>
      <c r="AB634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634" s="18">
        <v>5</v>
      </c>
      <c r="AD634" s="18">
        <v>9</v>
      </c>
      <c r="AE634" s="18">
        <f t="shared" si="28"/>
        <v>73</v>
      </c>
      <c r="AF634" s="18">
        <f t="shared" si="29"/>
        <v>5</v>
      </c>
      <c r="AG634" s="19">
        <f>Tableau2[[#This Row],[Teams]]/Tableau2[[#This Row],[Fields]]</f>
        <v>14.6</v>
      </c>
      <c r="AH634" s="13"/>
    </row>
    <row r="635" spans="1:34" hidden="1">
      <c r="A635" s="9">
        <v>43017</v>
      </c>
      <c r="B635" s="10" t="s">
        <v>36</v>
      </c>
      <c r="C635" s="21">
        <v>10</v>
      </c>
      <c r="D635" s="18" t="s">
        <v>280</v>
      </c>
      <c r="E635" s="10"/>
      <c r="F635" s="18"/>
      <c r="G635" s="18"/>
      <c r="H635" s="18">
        <v>11</v>
      </c>
      <c r="I635" s="18"/>
      <c r="J635" s="18"/>
      <c r="K635" s="18"/>
      <c r="L635" s="18"/>
      <c r="M635" s="18">
        <v>11</v>
      </c>
      <c r="N635" s="18"/>
      <c r="O635" s="18"/>
      <c r="P635" s="18">
        <v>14</v>
      </c>
      <c r="Q635" s="18"/>
      <c r="R635" s="18">
        <v>17</v>
      </c>
      <c r="S635" s="18"/>
      <c r="T635" s="18"/>
      <c r="U635" s="10">
        <v>8</v>
      </c>
      <c r="V635" s="9" t="str">
        <f t="shared" si="27"/>
        <v>Tobago43017</v>
      </c>
      <c r="W635" s="17" t="s">
        <v>33</v>
      </c>
      <c r="X635" s="11" t="s">
        <v>34</v>
      </c>
      <c r="Y635" s="10">
        <v>115</v>
      </c>
      <c r="Z635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35" s="10">
        <v>79</v>
      </c>
      <c r="AB635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35" s="18">
        <v>1</v>
      </c>
      <c r="AD635" s="18">
        <v>7</v>
      </c>
      <c r="AE635" s="18">
        <f t="shared" si="28"/>
        <v>61</v>
      </c>
      <c r="AF635" s="18">
        <f t="shared" si="29"/>
        <v>5</v>
      </c>
      <c r="AG635" s="19">
        <f>Tableau2[[#This Row],[Teams]]/Tableau2[[#This Row],[Fields]]</f>
        <v>12.2</v>
      </c>
      <c r="AH635" s="13"/>
    </row>
    <row r="636" spans="1:34" hidden="1">
      <c r="A636" s="9">
        <v>43018</v>
      </c>
      <c r="B636" s="10" t="s">
        <v>42</v>
      </c>
      <c r="C636" s="21">
        <v>10</v>
      </c>
      <c r="D636" s="18" t="s">
        <v>281</v>
      </c>
      <c r="E636" s="10"/>
      <c r="F636" s="18">
        <v>6</v>
      </c>
      <c r="G636" s="18"/>
      <c r="H636" s="18"/>
      <c r="I636" s="18"/>
      <c r="J636" s="18"/>
      <c r="K636" s="18"/>
      <c r="L636" s="18"/>
      <c r="M636" s="18">
        <v>4</v>
      </c>
      <c r="N636" s="18"/>
      <c r="O636" s="18"/>
      <c r="P636" s="18">
        <v>10</v>
      </c>
      <c r="Q636" s="18"/>
      <c r="R636" s="18"/>
      <c r="S636" s="18">
        <v>7</v>
      </c>
      <c r="T636" s="18"/>
      <c r="U636" s="10"/>
      <c r="V636" s="9" t="str">
        <f t="shared" si="27"/>
        <v>Hongkong43018</v>
      </c>
      <c r="W636" s="17" t="s">
        <v>33</v>
      </c>
      <c r="X636" s="11" t="s">
        <v>39</v>
      </c>
      <c r="Y636" s="10">
        <v>100</v>
      </c>
      <c r="Z636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36" s="10">
        <v>55</v>
      </c>
      <c r="AB636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36" s="18">
        <v>1</v>
      </c>
      <c r="AD636" s="18">
        <v>7</v>
      </c>
      <c r="AE636" s="18">
        <f t="shared" si="28"/>
        <v>27</v>
      </c>
      <c r="AF636" s="18">
        <f t="shared" si="29"/>
        <v>4</v>
      </c>
      <c r="AG636" s="19">
        <f>Tableau2[[#This Row],[Teams]]/Tableau2[[#This Row],[Fields]]</f>
        <v>6.75</v>
      </c>
      <c r="AH636" s="13"/>
    </row>
    <row r="637" spans="1:34" hidden="1">
      <c r="A637" s="9">
        <v>43018</v>
      </c>
      <c r="B637" s="10" t="s">
        <v>42</v>
      </c>
      <c r="C637" s="21">
        <v>10</v>
      </c>
      <c r="D637" s="18" t="s">
        <v>288</v>
      </c>
      <c r="E637" s="10"/>
      <c r="F637" s="18"/>
      <c r="G637" s="18">
        <v>9</v>
      </c>
      <c r="H637" s="18"/>
      <c r="I637" s="18"/>
      <c r="J637" s="18"/>
      <c r="K637" s="18"/>
      <c r="L637" s="18">
        <v>6</v>
      </c>
      <c r="M637" s="18"/>
      <c r="N637" s="18"/>
      <c r="O637" s="18"/>
      <c r="P637" s="18"/>
      <c r="Q637" s="18">
        <v>13</v>
      </c>
      <c r="R637" s="18"/>
      <c r="S637" s="18"/>
      <c r="T637" s="18">
        <v>10</v>
      </c>
      <c r="U637" s="10"/>
      <c r="V637" s="9" t="str">
        <f t="shared" si="27"/>
        <v>Turkey43018</v>
      </c>
      <c r="W637" s="22" t="s">
        <v>38</v>
      </c>
      <c r="X637" s="21" t="s">
        <v>39</v>
      </c>
      <c r="Y637" s="10">
        <v>179</v>
      </c>
      <c r="Z63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37" s="10">
        <v>102</v>
      </c>
      <c r="AB637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37" s="18">
        <v>3</v>
      </c>
      <c r="AD637" s="23">
        <v>9</v>
      </c>
      <c r="AE637" s="18">
        <f t="shared" si="28"/>
        <v>38</v>
      </c>
      <c r="AF637" s="18">
        <f t="shared" si="29"/>
        <v>4</v>
      </c>
      <c r="AG637" s="19">
        <f>Tableau2[[#This Row],[Teams]]/Tableau2[[#This Row],[Fields]]</f>
        <v>9.5</v>
      </c>
      <c r="AH637" s="13"/>
    </row>
    <row r="638" spans="1:34" hidden="1">
      <c r="A638" s="49">
        <v>43018</v>
      </c>
      <c r="B638" s="10" t="s">
        <v>42</v>
      </c>
      <c r="C638" s="21">
        <v>10</v>
      </c>
      <c r="D638" s="18" t="s">
        <v>289</v>
      </c>
      <c r="E638" s="10"/>
      <c r="F638" s="18"/>
      <c r="G638" s="18"/>
      <c r="H638" s="18"/>
      <c r="I638" s="18"/>
      <c r="J638" s="18">
        <v>5</v>
      </c>
      <c r="K638" s="18"/>
      <c r="L638" s="18"/>
      <c r="M638" s="18"/>
      <c r="N638" s="18"/>
      <c r="O638" s="18">
        <v>8</v>
      </c>
      <c r="P638" s="18"/>
      <c r="Q638" s="18"/>
      <c r="R638" s="18">
        <v>12</v>
      </c>
      <c r="S638" s="18"/>
      <c r="T638" s="18"/>
      <c r="U638" s="10"/>
      <c r="V638" s="9" t="str">
        <f t="shared" si="27"/>
        <v>Taihu43018</v>
      </c>
      <c r="W638" s="22" t="s">
        <v>38</v>
      </c>
      <c r="X638" s="21" t="s">
        <v>45</v>
      </c>
      <c r="Y638" s="10">
        <v>5</v>
      </c>
      <c r="Z638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38" s="10">
        <v>4</v>
      </c>
      <c r="AB638" s="48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38" s="18">
        <v>2</v>
      </c>
      <c r="AD638" s="23">
        <v>8</v>
      </c>
      <c r="AE638" s="18">
        <f t="shared" si="28"/>
        <v>25</v>
      </c>
      <c r="AF638" s="18">
        <f t="shared" si="29"/>
        <v>3</v>
      </c>
      <c r="AG638" s="19">
        <f>Tableau2[[#This Row],[Teams]]/Tableau2[[#This Row],[Fields]]</f>
        <v>8.3333333333333339</v>
      </c>
      <c r="AH638" s="13"/>
    </row>
    <row r="639" spans="1:34" hidden="1">
      <c r="A639" s="16">
        <v>43019</v>
      </c>
      <c r="B639" s="18" t="s">
        <v>44</v>
      </c>
      <c r="C639" s="22">
        <v>10</v>
      </c>
      <c r="D639" s="18" t="s">
        <v>282</v>
      </c>
      <c r="E639" s="18"/>
      <c r="F639" s="18"/>
      <c r="G639" s="18"/>
      <c r="H639" s="18">
        <v>5</v>
      </c>
      <c r="I639" s="18"/>
      <c r="J639" s="18"/>
      <c r="K639" s="18"/>
      <c r="L639" s="18"/>
      <c r="M639" s="18"/>
      <c r="N639" s="18">
        <v>7</v>
      </c>
      <c r="O639" s="18"/>
      <c r="P639" s="18"/>
      <c r="Q639" s="18"/>
      <c r="R639" s="18">
        <v>15</v>
      </c>
      <c r="S639" s="18"/>
      <c r="T639" s="18"/>
      <c r="U639" s="18">
        <v>3</v>
      </c>
      <c r="V639" s="16" t="str">
        <f t="shared" si="27"/>
        <v>Famenne Ardennes43019</v>
      </c>
      <c r="W639" s="17" t="s">
        <v>33</v>
      </c>
      <c r="X639" s="17" t="s">
        <v>34</v>
      </c>
      <c r="Y639" s="18">
        <v>195</v>
      </c>
      <c r="Z63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39" s="18">
        <v>105</v>
      </c>
      <c r="AB63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39" s="18">
        <v>2</v>
      </c>
      <c r="AD639" s="18">
        <v>8</v>
      </c>
      <c r="AE639" s="18">
        <f t="shared" si="28"/>
        <v>30</v>
      </c>
      <c r="AF639" s="18">
        <f t="shared" si="29"/>
        <v>4</v>
      </c>
      <c r="AG639" s="19">
        <f>Tableau2[[#This Row],[Teams]]/Tableau2[[#This Row],[Fields]]</f>
        <v>7.5</v>
      </c>
    </row>
    <row r="640" spans="1:34" hidden="1">
      <c r="A640" s="16">
        <v>43019</v>
      </c>
      <c r="B640" s="10" t="s">
        <v>44</v>
      </c>
      <c r="C640" s="21">
        <v>10</v>
      </c>
      <c r="D640" s="18" t="s">
        <v>288</v>
      </c>
      <c r="E640" s="10"/>
      <c r="F640" s="10"/>
      <c r="G640" s="10">
        <v>9</v>
      </c>
      <c r="H640" s="18"/>
      <c r="I640" s="18"/>
      <c r="J640" s="18"/>
      <c r="K640" s="18"/>
      <c r="L640" s="18">
        <v>6</v>
      </c>
      <c r="M640" s="18"/>
      <c r="N640" s="18"/>
      <c r="O640" s="18"/>
      <c r="P640" s="18"/>
      <c r="Q640" s="18">
        <v>13</v>
      </c>
      <c r="R640" s="18"/>
      <c r="S640" s="10"/>
      <c r="T640" s="10">
        <v>10</v>
      </c>
      <c r="U640" s="10"/>
      <c r="V640" s="9" t="str">
        <f t="shared" si="27"/>
        <v>Turkey43019</v>
      </c>
      <c r="W640" s="22" t="s">
        <v>38</v>
      </c>
      <c r="X640" s="21" t="s">
        <v>34</v>
      </c>
      <c r="Y640" s="10">
        <v>205</v>
      </c>
      <c r="Z640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40" s="10">
        <v>115</v>
      </c>
      <c r="AB64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40" s="10">
        <v>3</v>
      </c>
      <c r="AD640" s="24">
        <v>9</v>
      </c>
      <c r="AE640" s="10">
        <f t="shared" si="28"/>
        <v>38</v>
      </c>
      <c r="AF640" s="10">
        <f t="shared" si="29"/>
        <v>4</v>
      </c>
      <c r="AG640" s="15">
        <f>Tableau2[[#This Row],[Teams]]/Tableau2[[#This Row],[Fields]]</f>
        <v>9.5</v>
      </c>
    </row>
    <row r="641" spans="1:33" hidden="1">
      <c r="A641" s="20">
        <v>43019</v>
      </c>
      <c r="B641" s="10" t="s">
        <v>44</v>
      </c>
      <c r="C641" s="21">
        <v>10</v>
      </c>
      <c r="D641" s="18" t="s">
        <v>289</v>
      </c>
      <c r="E641" s="10"/>
      <c r="F641" s="10"/>
      <c r="G641" s="10"/>
      <c r="H641" s="18"/>
      <c r="I641" s="18"/>
      <c r="J641" s="18">
        <v>5</v>
      </c>
      <c r="K641" s="18"/>
      <c r="L641" s="18"/>
      <c r="M641" s="18"/>
      <c r="N641" s="18"/>
      <c r="O641" s="18">
        <v>8</v>
      </c>
      <c r="P641" s="18"/>
      <c r="Q641" s="18"/>
      <c r="R641" s="18">
        <v>12</v>
      </c>
      <c r="S641" s="10"/>
      <c r="T641" s="10"/>
      <c r="U641" s="10"/>
      <c r="V641" s="9" t="str">
        <f t="shared" si="27"/>
        <v>Taihu43019</v>
      </c>
      <c r="W641" s="22" t="s">
        <v>38</v>
      </c>
      <c r="X641" s="21" t="s">
        <v>39</v>
      </c>
      <c r="Y641" s="10">
        <v>111</v>
      </c>
      <c r="Z641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41" s="10">
        <v>71</v>
      </c>
      <c r="AB64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41" s="10">
        <v>2</v>
      </c>
      <c r="AD641" s="24">
        <v>8</v>
      </c>
      <c r="AE641" s="10">
        <f t="shared" si="28"/>
        <v>25</v>
      </c>
      <c r="AF641" s="10">
        <f t="shared" si="29"/>
        <v>3</v>
      </c>
      <c r="AG641" s="15">
        <f>Tableau2[[#This Row],[Teams]]/Tableau2[[#This Row],[Fields]]</f>
        <v>8.3333333333333339</v>
      </c>
    </row>
    <row r="642" spans="1:33" hidden="1">
      <c r="A642" s="16">
        <v>43020</v>
      </c>
      <c r="B642" s="10" t="s">
        <v>46</v>
      </c>
      <c r="C642" s="21">
        <v>10</v>
      </c>
      <c r="D642" s="18" t="s">
        <v>32</v>
      </c>
      <c r="E642" s="10">
        <v>3</v>
      </c>
      <c r="F642" s="10"/>
      <c r="G642" s="10"/>
      <c r="H642" s="18"/>
      <c r="I642" s="18"/>
      <c r="J642" s="18"/>
      <c r="K642" s="18">
        <v>9</v>
      </c>
      <c r="L642" s="18"/>
      <c r="M642" s="18"/>
      <c r="N642" s="18"/>
      <c r="O642" s="18"/>
      <c r="P642" s="18">
        <v>10</v>
      </c>
      <c r="Q642" s="18"/>
      <c r="R642" s="18"/>
      <c r="S642" s="10">
        <v>3</v>
      </c>
      <c r="T642" s="10"/>
      <c r="U642" s="10"/>
      <c r="V642" s="9" t="str">
        <f t="shared" ref="V642:V682" si="30">D642&amp;A642</f>
        <v>Fantasy43020</v>
      </c>
      <c r="W642" s="17" t="s">
        <v>33</v>
      </c>
      <c r="X642" s="11" t="s">
        <v>39</v>
      </c>
      <c r="Y642" s="10">
        <v>164</v>
      </c>
      <c r="Z64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42" s="10">
        <v>91</v>
      </c>
      <c r="AB64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42" s="10">
        <v>1</v>
      </c>
      <c r="AD642" s="10">
        <v>8</v>
      </c>
      <c r="AE642" s="10">
        <f t="shared" ref="AE642:AE682" si="31">SUM(E642:U642)</f>
        <v>25</v>
      </c>
      <c r="AF642" s="10">
        <f t="shared" ref="AF642:AF682" si="32">COUNT(E642:U642)</f>
        <v>4</v>
      </c>
      <c r="AG642" s="15">
        <f>Tableau2[[#This Row],[Teams]]/Tableau2[[#This Row],[Fields]]</f>
        <v>6.25</v>
      </c>
    </row>
    <row r="643" spans="1:33" hidden="1">
      <c r="A643" s="9">
        <v>43020</v>
      </c>
      <c r="B643" s="10" t="s">
        <v>46</v>
      </c>
      <c r="C643" s="21">
        <v>10</v>
      </c>
      <c r="D643" s="10" t="s">
        <v>288</v>
      </c>
      <c r="E643" s="10"/>
      <c r="F643" s="10"/>
      <c r="G643" s="10">
        <v>9</v>
      </c>
      <c r="H643" s="10"/>
      <c r="I643" s="10"/>
      <c r="J643" s="10"/>
      <c r="K643" s="10"/>
      <c r="L643" s="10">
        <v>6</v>
      </c>
      <c r="M643" s="10"/>
      <c r="N643" s="10"/>
      <c r="O643" s="10"/>
      <c r="P643" s="10"/>
      <c r="Q643" s="10">
        <v>13</v>
      </c>
      <c r="R643" s="10"/>
      <c r="S643" s="10"/>
      <c r="T643" s="10">
        <v>10</v>
      </c>
      <c r="U643" s="10"/>
      <c r="V643" s="9" t="str">
        <f t="shared" si="30"/>
        <v>Turkey43020</v>
      </c>
      <c r="W643" s="21" t="s">
        <v>38</v>
      </c>
      <c r="X643" s="21" t="s">
        <v>34</v>
      </c>
      <c r="Y643" s="10">
        <v>128</v>
      </c>
      <c r="Z64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43" s="10">
        <v>76</v>
      </c>
      <c r="AB64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43" s="10">
        <v>3</v>
      </c>
      <c r="AD643" s="24">
        <v>9</v>
      </c>
      <c r="AE643" s="10">
        <f t="shared" si="31"/>
        <v>38</v>
      </c>
      <c r="AF643" s="10">
        <f t="shared" si="32"/>
        <v>4</v>
      </c>
      <c r="AG643" s="15">
        <f>Tableau2[[#This Row],[Teams]]/Tableau2[[#This Row],[Fields]]</f>
        <v>9.5</v>
      </c>
    </row>
    <row r="644" spans="1:33" hidden="1">
      <c r="A644" s="20">
        <v>43020</v>
      </c>
      <c r="B644" s="18" t="s">
        <v>46</v>
      </c>
      <c r="C644" s="22">
        <v>10</v>
      </c>
      <c r="D644" s="10" t="s">
        <v>289</v>
      </c>
      <c r="E644" s="18"/>
      <c r="F644" s="18"/>
      <c r="G644" s="10"/>
      <c r="H644" s="10"/>
      <c r="I644" s="10"/>
      <c r="J644" s="10">
        <v>5</v>
      </c>
      <c r="K644" s="10"/>
      <c r="L644" s="10"/>
      <c r="M644" s="10"/>
      <c r="N644" s="10"/>
      <c r="O644" s="10">
        <v>8</v>
      </c>
      <c r="P644" s="10"/>
      <c r="Q644" s="10"/>
      <c r="R644" s="10">
        <v>12</v>
      </c>
      <c r="S644" s="10"/>
      <c r="T644" s="10"/>
      <c r="U644" s="18"/>
      <c r="V644" s="16" t="str">
        <f t="shared" si="30"/>
        <v>Taihu43020</v>
      </c>
      <c r="W644" s="21" t="s">
        <v>38</v>
      </c>
      <c r="X644" s="22" t="s">
        <v>39</v>
      </c>
      <c r="Y644" s="18">
        <v>112</v>
      </c>
      <c r="Z644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44" s="18">
        <v>71</v>
      </c>
      <c r="AB64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44" s="18">
        <v>2</v>
      </c>
      <c r="AD644" s="24">
        <v>8</v>
      </c>
      <c r="AE644" s="18">
        <f t="shared" si="31"/>
        <v>25</v>
      </c>
      <c r="AF644" s="18">
        <f t="shared" si="32"/>
        <v>3</v>
      </c>
      <c r="AG644" s="19">
        <f>Tableau2[[#This Row],[Teams]]/Tableau2[[#This Row],[Fields]]</f>
        <v>8.3333333333333339</v>
      </c>
    </row>
    <row r="645" spans="1:33" hidden="1">
      <c r="A645" s="9">
        <v>43021</v>
      </c>
      <c r="B645" s="10" t="s">
        <v>48</v>
      </c>
      <c r="C645" s="21">
        <v>10</v>
      </c>
      <c r="D645" s="10" t="s">
        <v>32</v>
      </c>
      <c r="E645" s="10"/>
      <c r="F645" s="10">
        <v>2</v>
      </c>
      <c r="G645" s="10"/>
      <c r="H645" s="10"/>
      <c r="I645" s="10"/>
      <c r="J645" s="10"/>
      <c r="K645" s="10">
        <v>4</v>
      </c>
      <c r="L645" s="10"/>
      <c r="M645" s="10"/>
      <c r="N645" s="10"/>
      <c r="O645" s="10"/>
      <c r="P645" s="10">
        <v>9</v>
      </c>
      <c r="Q645" s="10"/>
      <c r="R645" s="10"/>
      <c r="S645" s="10">
        <v>6</v>
      </c>
      <c r="T645" s="10"/>
      <c r="U645" s="10"/>
      <c r="V645" s="9" t="str">
        <f t="shared" si="30"/>
        <v>Fantasy43021</v>
      </c>
      <c r="W645" s="11" t="s">
        <v>33</v>
      </c>
      <c r="X645" s="11" t="s">
        <v>39</v>
      </c>
      <c r="Y645" s="10">
        <v>198</v>
      </c>
      <c r="Z645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45" s="10">
        <v>109</v>
      </c>
      <c r="AB64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45" s="10">
        <v>1</v>
      </c>
      <c r="AD645" s="10">
        <v>8</v>
      </c>
      <c r="AE645" s="10">
        <f t="shared" si="31"/>
        <v>21</v>
      </c>
      <c r="AF645" s="10">
        <f t="shared" si="32"/>
        <v>4</v>
      </c>
      <c r="AG645" s="15">
        <f>Tableau2[[#This Row],[Teams]]/Tableau2[[#This Row],[Fields]]</f>
        <v>5.25</v>
      </c>
    </row>
    <row r="646" spans="1:33" hidden="1">
      <c r="A646" s="16">
        <v>43021</v>
      </c>
      <c r="B646" s="18" t="s">
        <v>48</v>
      </c>
      <c r="C646" s="22">
        <v>10</v>
      </c>
      <c r="D646" s="10" t="s">
        <v>288</v>
      </c>
      <c r="E646" s="18"/>
      <c r="F646" s="18"/>
      <c r="G646" s="10">
        <v>9</v>
      </c>
      <c r="H646" s="10"/>
      <c r="I646" s="10"/>
      <c r="J646" s="10"/>
      <c r="K646" s="10"/>
      <c r="L646" s="10">
        <v>6</v>
      </c>
      <c r="M646" s="10"/>
      <c r="N646" s="10"/>
      <c r="O646" s="10"/>
      <c r="P646" s="10"/>
      <c r="Q646" s="10">
        <v>13</v>
      </c>
      <c r="R646" s="10"/>
      <c r="S646" s="10"/>
      <c r="T646" s="10">
        <v>10</v>
      </c>
      <c r="U646" s="18"/>
      <c r="V646" s="16" t="str">
        <f t="shared" si="30"/>
        <v>Turkey43021</v>
      </c>
      <c r="W646" s="21" t="s">
        <v>38</v>
      </c>
      <c r="X646" s="22" t="s">
        <v>47</v>
      </c>
      <c r="Y646" s="18">
        <v>205</v>
      </c>
      <c r="Z64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46" s="18">
        <v>120</v>
      </c>
      <c r="AB64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46" s="18">
        <v>3</v>
      </c>
      <c r="AD646" s="24">
        <v>9</v>
      </c>
      <c r="AE646" s="18">
        <f t="shared" si="31"/>
        <v>38</v>
      </c>
      <c r="AF646" s="18">
        <f t="shared" si="32"/>
        <v>4</v>
      </c>
      <c r="AG646" s="19">
        <f>Tableau2[[#This Row],[Teams]]/Tableau2[[#This Row],[Fields]]</f>
        <v>9.5</v>
      </c>
    </row>
    <row r="647" spans="1:33" hidden="1">
      <c r="A647" s="49">
        <v>43021</v>
      </c>
      <c r="B647" s="10" t="s">
        <v>48</v>
      </c>
      <c r="C647" s="21">
        <v>10</v>
      </c>
      <c r="D647" s="10" t="s">
        <v>289</v>
      </c>
      <c r="E647" s="10"/>
      <c r="F647" s="10"/>
      <c r="G647" s="10"/>
      <c r="H647" s="10"/>
      <c r="I647" s="10"/>
      <c r="J647" s="10">
        <v>5</v>
      </c>
      <c r="K647" s="10"/>
      <c r="L647" s="10"/>
      <c r="M647" s="10"/>
      <c r="N647" s="10"/>
      <c r="O647" s="10">
        <v>8</v>
      </c>
      <c r="P647" s="10"/>
      <c r="Q647" s="10"/>
      <c r="R647" s="10">
        <v>12</v>
      </c>
      <c r="S647" s="10"/>
      <c r="T647" s="10"/>
      <c r="U647" s="10"/>
      <c r="V647" s="9" t="str">
        <f t="shared" si="30"/>
        <v>Taihu43021</v>
      </c>
      <c r="W647" s="21" t="s">
        <v>38</v>
      </c>
      <c r="X647" s="21" t="s">
        <v>39</v>
      </c>
      <c r="Y647" s="10">
        <v>150</v>
      </c>
      <c r="Z647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47" s="10">
        <v>90</v>
      </c>
      <c r="AB64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47" s="10">
        <v>2</v>
      </c>
      <c r="AD647" s="24">
        <v>8</v>
      </c>
      <c r="AE647" s="10">
        <f t="shared" si="31"/>
        <v>25</v>
      </c>
      <c r="AF647" s="10">
        <f t="shared" si="32"/>
        <v>3</v>
      </c>
      <c r="AG647" s="15">
        <f>Tableau2[[#This Row],[Teams]]/Tableau2[[#This Row],[Fields]]</f>
        <v>8.3333333333333339</v>
      </c>
    </row>
    <row r="648" spans="1:33" hidden="1">
      <c r="A648" s="9">
        <v>43022</v>
      </c>
      <c r="B648" s="10" t="s">
        <v>49</v>
      </c>
      <c r="C648" s="21">
        <v>10</v>
      </c>
      <c r="D648" s="10" t="s">
        <v>283</v>
      </c>
      <c r="E648" s="10"/>
      <c r="F648" s="10"/>
      <c r="G648" s="10"/>
      <c r="H648" s="10">
        <v>10</v>
      </c>
      <c r="I648" s="10"/>
      <c r="J648" s="10"/>
      <c r="K648" s="10"/>
      <c r="L648" s="10"/>
      <c r="M648" s="10">
        <v>4</v>
      </c>
      <c r="N648" s="10"/>
      <c r="O648" s="10"/>
      <c r="P648" s="10"/>
      <c r="Q648" s="10">
        <v>8</v>
      </c>
      <c r="R648" s="10"/>
      <c r="S648" s="10"/>
      <c r="T648" s="10"/>
      <c r="U648" s="10">
        <v>7</v>
      </c>
      <c r="V648" s="9" t="str">
        <f t="shared" si="30"/>
        <v>Tacx Pro43022</v>
      </c>
      <c r="W648" s="11" t="s">
        <v>33</v>
      </c>
      <c r="X648" s="11" t="s">
        <v>39</v>
      </c>
      <c r="Y648" s="10">
        <v>198</v>
      </c>
      <c r="Z648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48" s="10">
        <v>103</v>
      </c>
      <c r="AB64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48" s="10">
        <v>2</v>
      </c>
      <c r="AD648" s="10">
        <v>8</v>
      </c>
      <c r="AE648" s="10">
        <f t="shared" si="31"/>
        <v>29</v>
      </c>
      <c r="AF648" s="10">
        <f t="shared" si="32"/>
        <v>4</v>
      </c>
      <c r="AG648" s="15">
        <f>Tableau2[[#This Row],[Teams]]/Tableau2[[#This Row],[Fields]]</f>
        <v>7.25</v>
      </c>
    </row>
    <row r="649" spans="1:33" hidden="1">
      <c r="A649" s="9">
        <v>43022</v>
      </c>
      <c r="B649" s="10" t="s">
        <v>49</v>
      </c>
      <c r="C649" s="21">
        <v>10</v>
      </c>
      <c r="D649" s="10" t="s">
        <v>288</v>
      </c>
      <c r="E649" s="10"/>
      <c r="F649" s="10"/>
      <c r="G649" s="10">
        <v>9</v>
      </c>
      <c r="H649" s="10"/>
      <c r="I649" s="10"/>
      <c r="J649" s="10"/>
      <c r="K649" s="10"/>
      <c r="L649" s="10">
        <v>6</v>
      </c>
      <c r="M649" s="10"/>
      <c r="N649" s="10"/>
      <c r="O649" s="10"/>
      <c r="P649" s="10"/>
      <c r="Q649" s="10">
        <v>13</v>
      </c>
      <c r="R649" s="10"/>
      <c r="S649" s="10"/>
      <c r="T649" s="10">
        <v>10</v>
      </c>
      <c r="U649" s="10"/>
      <c r="V649" s="9" t="str">
        <f t="shared" si="30"/>
        <v>Turkey43022</v>
      </c>
      <c r="W649" s="21" t="s">
        <v>38</v>
      </c>
      <c r="X649" s="21" t="s">
        <v>34</v>
      </c>
      <c r="Y649" s="10">
        <v>165</v>
      </c>
      <c r="Z64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49" s="10">
        <v>102</v>
      </c>
      <c r="AB64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49" s="10">
        <v>3</v>
      </c>
      <c r="AD649" s="24">
        <v>9</v>
      </c>
      <c r="AE649" s="10">
        <f t="shared" si="31"/>
        <v>38</v>
      </c>
      <c r="AF649" s="10">
        <f t="shared" si="32"/>
        <v>4</v>
      </c>
      <c r="AG649" s="15">
        <f>Tableau2[[#This Row],[Teams]]/Tableau2[[#This Row],[Fields]]</f>
        <v>9.5</v>
      </c>
    </row>
    <row r="650" spans="1:33" hidden="1">
      <c r="A650" s="49">
        <v>43022</v>
      </c>
      <c r="B650" s="10" t="s">
        <v>49</v>
      </c>
      <c r="C650" s="21">
        <v>10</v>
      </c>
      <c r="D650" s="10" t="s">
        <v>289</v>
      </c>
      <c r="E650" s="10"/>
      <c r="F650" s="10"/>
      <c r="G650" s="10"/>
      <c r="H650" s="10"/>
      <c r="I650" s="10"/>
      <c r="J650" s="10">
        <v>5</v>
      </c>
      <c r="K650" s="10"/>
      <c r="L650" s="10"/>
      <c r="M650" s="10"/>
      <c r="N650" s="10"/>
      <c r="O650" s="10">
        <v>8</v>
      </c>
      <c r="P650" s="10"/>
      <c r="Q650" s="10"/>
      <c r="R650" s="10">
        <v>12</v>
      </c>
      <c r="S650" s="10"/>
      <c r="T650" s="10"/>
      <c r="U650" s="10"/>
      <c r="V650" s="9" t="str">
        <f t="shared" si="30"/>
        <v>Taihu43022</v>
      </c>
      <c r="W650" s="21" t="s">
        <v>38</v>
      </c>
      <c r="X650" s="21" t="s">
        <v>39</v>
      </c>
      <c r="Y650" s="10">
        <v>114</v>
      </c>
      <c r="Z65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50" s="10">
        <v>72</v>
      </c>
      <c r="AB65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50" s="10">
        <v>2</v>
      </c>
      <c r="AD650" s="24">
        <v>8</v>
      </c>
      <c r="AE650" s="10">
        <f t="shared" si="31"/>
        <v>25</v>
      </c>
      <c r="AF650" s="10">
        <f t="shared" si="32"/>
        <v>3</v>
      </c>
      <c r="AG650" s="15">
        <f>Tableau2[[#This Row],[Teams]]/Tableau2[[#This Row],[Fields]]</f>
        <v>8.3333333333333339</v>
      </c>
    </row>
    <row r="651" spans="1:33" hidden="1">
      <c r="A651" s="16">
        <v>43023</v>
      </c>
      <c r="B651" s="18" t="s">
        <v>50</v>
      </c>
      <c r="C651" s="22">
        <v>10</v>
      </c>
      <c r="D651" s="10" t="s">
        <v>284</v>
      </c>
      <c r="E651" s="18"/>
      <c r="F651" s="18"/>
      <c r="G651" s="18"/>
      <c r="H651" s="18">
        <v>9</v>
      </c>
      <c r="I651" s="18"/>
      <c r="J651" s="18"/>
      <c r="K651" s="18"/>
      <c r="L651" s="18"/>
      <c r="M651" s="18">
        <v>5</v>
      </c>
      <c r="N651" s="18"/>
      <c r="O651" s="18"/>
      <c r="P651" s="18"/>
      <c r="Q651" s="18">
        <v>6</v>
      </c>
      <c r="R651" s="18"/>
      <c r="S651" s="18"/>
      <c r="T651" s="18"/>
      <c r="U651" s="18">
        <v>6</v>
      </c>
      <c r="V651" s="16" t="str">
        <f t="shared" si="30"/>
        <v>Chrono des Nations43023</v>
      </c>
      <c r="W651" s="11" t="s">
        <v>33</v>
      </c>
      <c r="X651" s="17" t="s">
        <v>45</v>
      </c>
      <c r="Y651" s="18">
        <v>49</v>
      </c>
      <c r="Z651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51" s="18">
        <v>37</v>
      </c>
      <c r="AB65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51" s="18">
        <v>2</v>
      </c>
      <c r="AD651" s="10">
        <v>6</v>
      </c>
      <c r="AE651" s="18">
        <f t="shared" si="31"/>
        <v>26</v>
      </c>
      <c r="AF651" s="18">
        <f t="shared" si="32"/>
        <v>4</v>
      </c>
      <c r="AG651" s="19">
        <f>Tableau2[[#This Row],[Teams]]/Tableau2[[#This Row],[Fields]]</f>
        <v>6.5</v>
      </c>
    </row>
    <row r="652" spans="1:33" hidden="1">
      <c r="A652" s="9">
        <v>43023</v>
      </c>
      <c r="B652" s="10" t="s">
        <v>50</v>
      </c>
      <c r="C652" s="21">
        <v>10</v>
      </c>
      <c r="D652" s="10" t="s">
        <v>288</v>
      </c>
      <c r="E652" s="10"/>
      <c r="F652" s="10"/>
      <c r="G652" s="10">
        <v>9</v>
      </c>
      <c r="H652" s="10"/>
      <c r="I652" s="10"/>
      <c r="J652" s="10"/>
      <c r="K652" s="10"/>
      <c r="L652" s="10">
        <v>6</v>
      </c>
      <c r="M652" s="10"/>
      <c r="N652" s="10"/>
      <c r="O652" s="10"/>
      <c r="P652" s="10"/>
      <c r="Q652" s="10">
        <v>13</v>
      </c>
      <c r="R652" s="10"/>
      <c r="S652" s="10"/>
      <c r="T652" s="10">
        <v>10</v>
      </c>
      <c r="U652" s="10"/>
      <c r="V652" s="9" t="str">
        <f t="shared" si="30"/>
        <v>Turkey43023</v>
      </c>
      <c r="W652" s="21" t="s">
        <v>38</v>
      </c>
      <c r="X652" s="21" t="s">
        <v>39</v>
      </c>
      <c r="Y652" s="10">
        <v>142</v>
      </c>
      <c r="Z65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52" s="10">
        <v>83</v>
      </c>
      <c r="AB65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52" s="10">
        <v>3</v>
      </c>
      <c r="AD652" s="24">
        <v>9</v>
      </c>
      <c r="AE652" s="10">
        <f t="shared" si="31"/>
        <v>38</v>
      </c>
      <c r="AF652" s="10">
        <f t="shared" si="32"/>
        <v>4</v>
      </c>
      <c r="AG652" s="15">
        <f>Tableau2[[#This Row],[Teams]]/Tableau2[[#This Row],[Fields]]</f>
        <v>9.5</v>
      </c>
    </row>
    <row r="653" spans="1:33" hidden="1">
      <c r="A653" s="49">
        <v>43023</v>
      </c>
      <c r="B653" s="10" t="s">
        <v>50</v>
      </c>
      <c r="C653" s="21">
        <v>10</v>
      </c>
      <c r="D653" s="10" t="s">
        <v>289</v>
      </c>
      <c r="E653" s="10"/>
      <c r="F653" s="10"/>
      <c r="G653" s="10"/>
      <c r="H653" s="10"/>
      <c r="I653" s="10"/>
      <c r="J653" s="10">
        <v>5</v>
      </c>
      <c r="K653" s="10"/>
      <c r="L653" s="10"/>
      <c r="M653" s="10"/>
      <c r="N653" s="10"/>
      <c r="O653" s="10">
        <v>8</v>
      </c>
      <c r="P653" s="10"/>
      <c r="Q653" s="10"/>
      <c r="R653" s="10">
        <v>12</v>
      </c>
      <c r="S653" s="10"/>
      <c r="T653" s="10"/>
      <c r="U653" s="10"/>
      <c r="V653" s="9" t="str">
        <f t="shared" si="30"/>
        <v>Taihu43023</v>
      </c>
      <c r="W653" s="21" t="s">
        <v>38</v>
      </c>
      <c r="X653" s="21" t="s">
        <v>39</v>
      </c>
      <c r="Y653" s="10">
        <v>131</v>
      </c>
      <c r="Z653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53" s="10">
        <v>81</v>
      </c>
      <c r="AB65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53" s="10">
        <v>2</v>
      </c>
      <c r="AD653" s="24">
        <v>8</v>
      </c>
      <c r="AE653" s="10">
        <f t="shared" si="31"/>
        <v>25</v>
      </c>
      <c r="AF653" s="10">
        <f t="shared" si="32"/>
        <v>3</v>
      </c>
      <c r="AG653" s="15">
        <f>Tableau2[[#This Row],[Teams]]/Tableau2[[#This Row],[Fields]]</f>
        <v>8.3333333333333339</v>
      </c>
    </row>
    <row r="654" spans="1:33" hidden="1">
      <c r="A654" s="9">
        <v>43024</v>
      </c>
      <c r="B654" s="10" t="s">
        <v>36</v>
      </c>
      <c r="C654" s="21">
        <v>10</v>
      </c>
      <c r="D654" s="10" t="s">
        <v>32</v>
      </c>
      <c r="E654" s="10"/>
      <c r="F654" s="10"/>
      <c r="G654" s="10">
        <v>10</v>
      </c>
      <c r="H654" s="10"/>
      <c r="I654" s="10"/>
      <c r="J654" s="10"/>
      <c r="K654" s="10"/>
      <c r="L654" s="10">
        <v>8</v>
      </c>
      <c r="M654" s="10"/>
      <c r="N654" s="10"/>
      <c r="O654" s="10"/>
      <c r="P654" s="10">
        <v>12</v>
      </c>
      <c r="Q654" s="10"/>
      <c r="R654" s="10"/>
      <c r="S654" s="10">
        <v>10</v>
      </c>
      <c r="T654" s="10"/>
      <c r="U654" s="10">
        <v>5</v>
      </c>
      <c r="V654" s="9" t="str">
        <f t="shared" si="30"/>
        <v>Fantasy43024</v>
      </c>
      <c r="W654" s="11" t="s">
        <v>33</v>
      </c>
      <c r="X654" s="11" t="s">
        <v>34</v>
      </c>
      <c r="Y654" s="10">
        <v>169</v>
      </c>
      <c r="Z65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54" s="10">
        <v>105</v>
      </c>
      <c r="AB65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54" s="10">
        <v>1</v>
      </c>
      <c r="AD654" s="10">
        <v>9</v>
      </c>
      <c r="AE654" s="10">
        <f t="shared" si="31"/>
        <v>45</v>
      </c>
      <c r="AF654" s="10">
        <f t="shared" si="32"/>
        <v>5</v>
      </c>
      <c r="AG654" s="15">
        <f>Tableau2[[#This Row],[Teams]]/Tableau2[[#This Row],[Fields]]</f>
        <v>9</v>
      </c>
    </row>
    <row r="655" spans="1:33" hidden="1">
      <c r="A655" s="49">
        <v>43024</v>
      </c>
      <c r="B655" s="10" t="s">
        <v>36</v>
      </c>
      <c r="C655" s="21">
        <v>10</v>
      </c>
      <c r="D655" s="10" t="s">
        <v>289</v>
      </c>
      <c r="E655" s="10"/>
      <c r="F655" s="10"/>
      <c r="G655" s="10"/>
      <c r="H655" s="10"/>
      <c r="I655" s="10"/>
      <c r="J655" s="10">
        <v>5</v>
      </c>
      <c r="K655" s="10"/>
      <c r="L655" s="10"/>
      <c r="M655" s="10"/>
      <c r="N655" s="10"/>
      <c r="O655" s="10">
        <v>8</v>
      </c>
      <c r="P655" s="10"/>
      <c r="Q655" s="10"/>
      <c r="R655" s="10">
        <v>12</v>
      </c>
      <c r="S655" s="10"/>
      <c r="T655" s="10"/>
      <c r="U655" s="10"/>
      <c r="V655" s="9" t="str">
        <f t="shared" si="30"/>
        <v>Taihu43024</v>
      </c>
      <c r="W655" s="21" t="s">
        <v>38</v>
      </c>
      <c r="X655" s="21" t="s">
        <v>39</v>
      </c>
      <c r="Y655" s="10">
        <v>108</v>
      </c>
      <c r="Z655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55" s="10">
        <v>66</v>
      </c>
      <c r="AB65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55" s="10">
        <v>2</v>
      </c>
      <c r="AD655" s="24">
        <v>8</v>
      </c>
      <c r="AE655" s="10">
        <f t="shared" si="31"/>
        <v>25</v>
      </c>
      <c r="AF655" s="10">
        <f t="shared" si="32"/>
        <v>3</v>
      </c>
      <c r="AG655" s="15">
        <f>Tableau2[[#This Row],[Teams]]/Tableau2[[#This Row],[Fields]]</f>
        <v>8.3333333333333339</v>
      </c>
    </row>
    <row r="656" spans="1:33" hidden="1">
      <c r="A656" s="9">
        <v>43025</v>
      </c>
      <c r="B656" s="10" t="s">
        <v>42</v>
      </c>
      <c r="C656" s="21">
        <v>10</v>
      </c>
      <c r="D656" s="10" t="s">
        <v>285</v>
      </c>
      <c r="E656" s="10"/>
      <c r="F656" s="10">
        <v>17</v>
      </c>
      <c r="G656" s="10"/>
      <c r="H656" s="10"/>
      <c r="I656" s="10"/>
      <c r="J656" s="10"/>
      <c r="K656" s="10">
        <v>8</v>
      </c>
      <c r="L656" s="10"/>
      <c r="M656" s="10"/>
      <c r="N656" s="10">
        <v>6</v>
      </c>
      <c r="O656" s="10"/>
      <c r="P656" s="10"/>
      <c r="Q656" s="10">
        <v>17</v>
      </c>
      <c r="R656" s="10"/>
      <c r="S656" s="10"/>
      <c r="T656" s="10">
        <v>11</v>
      </c>
      <c r="U656" s="10"/>
      <c r="V656" s="9" t="str">
        <f t="shared" si="30"/>
        <v>Sluitingprijs43025</v>
      </c>
      <c r="W656" s="11" t="s">
        <v>33</v>
      </c>
      <c r="X656" s="11" t="s">
        <v>39</v>
      </c>
      <c r="Y656" s="10">
        <v>185</v>
      </c>
      <c r="Z65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56" s="10">
        <v>104</v>
      </c>
      <c r="AB65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56" s="10">
        <v>2</v>
      </c>
      <c r="AD656" s="10">
        <v>8</v>
      </c>
      <c r="AE656" s="10">
        <f t="shared" si="31"/>
        <v>59</v>
      </c>
      <c r="AF656" s="10">
        <f t="shared" si="32"/>
        <v>5</v>
      </c>
      <c r="AG656" s="15">
        <f>Tableau2[[#This Row],[Teams]]/Tableau2[[#This Row],[Fields]]</f>
        <v>11.8</v>
      </c>
    </row>
    <row r="657" spans="1:33" hidden="1">
      <c r="A657" s="49">
        <v>43025</v>
      </c>
      <c r="B657" s="10" t="s">
        <v>42</v>
      </c>
      <c r="C657" s="21">
        <v>10</v>
      </c>
      <c r="D657" s="10" t="s">
        <v>289</v>
      </c>
      <c r="E657" s="10"/>
      <c r="F657" s="10"/>
      <c r="G657" s="10"/>
      <c r="H657" s="10"/>
      <c r="I657" s="10"/>
      <c r="J657" s="10">
        <v>5</v>
      </c>
      <c r="K657" s="10"/>
      <c r="L657" s="10"/>
      <c r="M657" s="10"/>
      <c r="N657" s="10"/>
      <c r="O657" s="10">
        <v>8</v>
      </c>
      <c r="P657" s="10"/>
      <c r="Q657" s="10"/>
      <c r="R657" s="10">
        <v>12</v>
      </c>
      <c r="S657" s="10"/>
      <c r="T657" s="10"/>
      <c r="U657" s="10"/>
      <c r="V657" s="9" t="str">
        <f t="shared" si="30"/>
        <v>Taihu43025</v>
      </c>
      <c r="W657" s="21" t="s">
        <v>38</v>
      </c>
      <c r="X657" s="21" t="s">
        <v>34</v>
      </c>
      <c r="Y657" s="10">
        <v>124</v>
      </c>
      <c r="Z657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57" s="10">
        <v>80</v>
      </c>
      <c r="AB65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57" s="10">
        <v>2</v>
      </c>
      <c r="AD657" s="24">
        <v>8</v>
      </c>
      <c r="AE657" s="10">
        <f t="shared" si="31"/>
        <v>25</v>
      </c>
      <c r="AF657" s="10">
        <f t="shared" si="32"/>
        <v>3</v>
      </c>
      <c r="AG657" s="15">
        <f>Tableau2[[#This Row],[Teams]]/Tableau2[[#This Row],[Fields]]</f>
        <v>8.3333333333333339</v>
      </c>
    </row>
    <row r="658" spans="1:33" hidden="1">
      <c r="A658" s="9">
        <v>43026</v>
      </c>
      <c r="B658" s="10" t="s">
        <v>44</v>
      </c>
      <c r="C658" s="21">
        <v>10</v>
      </c>
      <c r="D658" s="10" t="s">
        <v>32</v>
      </c>
      <c r="E658" s="10"/>
      <c r="F658" s="10"/>
      <c r="G658" s="10">
        <v>12</v>
      </c>
      <c r="H658" s="10"/>
      <c r="I658" s="10"/>
      <c r="J658" s="10"/>
      <c r="K658" s="10"/>
      <c r="L658" s="10">
        <v>8</v>
      </c>
      <c r="M658" s="10"/>
      <c r="N658" s="10"/>
      <c r="O658" s="10">
        <v>11</v>
      </c>
      <c r="P658" s="10"/>
      <c r="Q658" s="10"/>
      <c r="R658" s="10">
        <v>18</v>
      </c>
      <c r="S658" s="10"/>
      <c r="T658" s="10"/>
      <c r="U658" s="10">
        <v>9</v>
      </c>
      <c r="V658" s="9" t="str">
        <f t="shared" si="30"/>
        <v>Fantasy43026</v>
      </c>
      <c r="W658" s="11" t="s">
        <v>33</v>
      </c>
      <c r="X658" s="11" t="s">
        <v>39</v>
      </c>
      <c r="Y658" s="10">
        <v>155</v>
      </c>
      <c r="Z65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58" s="10">
        <v>82</v>
      </c>
      <c r="AB65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58" s="10">
        <v>1</v>
      </c>
      <c r="AD658" s="10">
        <v>8</v>
      </c>
      <c r="AE658" s="10">
        <f t="shared" si="31"/>
        <v>58</v>
      </c>
      <c r="AF658" s="10">
        <f t="shared" si="32"/>
        <v>5</v>
      </c>
      <c r="AG658" s="15">
        <f>Tableau2[[#This Row],[Teams]]/Tableau2[[#This Row],[Fields]]</f>
        <v>11.6</v>
      </c>
    </row>
    <row r="659" spans="1:33" hidden="1">
      <c r="A659" s="9">
        <v>43027</v>
      </c>
      <c r="B659" s="10" t="s">
        <v>46</v>
      </c>
      <c r="C659" s="21">
        <v>10</v>
      </c>
      <c r="D659" s="10" t="s">
        <v>32</v>
      </c>
      <c r="E659" s="10"/>
      <c r="F659" s="10"/>
      <c r="G659" s="10"/>
      <c r="H659" s="10">
        <v>9</v>
      </c>
      <c r="I659" s="10"/>
      <c r="J659" s="10"/>
      <c r="K659" s="10"/>
      <c r="L659" s="10"/>
      <c r="M659" s="10">
        <v>6</v>
      </c>
      <c r="N659" s="10"/>
      <c r="O659" s="10"/>
      <c r="P659" s="10">
        <v>8</v>
      </c>
      <c r="Q659" s="10"/>
      <c r="R659" s="10">
        <v>10</v>
      </c>
      <c r="S659" s="10"/>
      <c r="T659" s="10">
        <v>6</v>
      </c>
      <c r="U659" s="10"/>
      <c r="V659" s="9" t="str">
        <f t="shared" si="30"/>
        <v>Fantasy43027</v>
      </c>
      <c r="W659" s="11" t="s">
        <v>33</v>
      </c>
      <c r="X659" s="11" t="s">
        <v>34</v>
      </c>
      <c r="Y659" s="10">
        <v>150</v>
      </c>
      <c r="Z65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59" s="10">
        <v>90</v>
      </c>
      <c r="AB65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59" s="10">
        <v>1</v>
      </c>
      <c r="AD659" s="10">
        <v>8</v>
      </c>
      <c r="AE659" s="10">
        <f t="shared" si="31"/>
        <v>39</v>
      </c>
      <c r="AF659" s="10">
        <f t="shared" si="32"/>
        <v>5</v>
      </c>
      <c r="AG659" s="15">
        <f>Tableau2[[#This Row],[Teams]]/Tableau2[[#This Row],[Fields]]</f>
        <v>7.8</v>
      </c>
    </row>
    <row r="660" spans="1:33" hidden="1">
      <c r="A660" s="9">
        <v>43027</v>
      </c>
      <c r="B660" s="10" t="s">
        <v>46</v>
      </c>
      <c r="C660" s="21">
        <v>10</v>
      </c>
      <c r="D660" s="10" t="s">
        <v>290</v>
      </c>
      <c r="E660" s="10"/>
      <c r="F660" s="10"/>
      <c r="G660" s="10">
        <v>9</v>
      </c>
      <c r="H660" s="10"/>
      <c r="I660" s="10"/>
      <c r="J660" s="10"/>
      <c r="K660" s="10"/>
      <c r="L660" s="10">
        <v>6</v>
      </c>
      <c r="M660" s="10"/>
      <c r="N660" s="10"/>
      <c r="O660" s="10">
        <v>11</v>
      </c>
      <c r="P660" s="10"/>
      <c r="Q660" s="10"/>
      <c r="R660" s="10">
        <v>12</v>
      </c>
      <c r="S660" s="10"/>
      <c r="T660" s="10"/>
      <c r="U660" s="10">
        <v>10</v>
      </c>
      <c r="V660" s="9" t="str">
        <f t="shared" si="30"/>
        <v>Guangxi43027</v>
      </c>
      <c r="W660" s="21" t="s">
        <v>38</v>
      </c>
      <c r="X660" s="21" t="s">
        <v>39</v>
      </c>
      <c r="Y660" s="10">
        <v>107</v>
      </c>
      <c r="Z660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60" s="10">
        <v>59</v>
      </c>
      <c r="AB66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60" s="10">
        <v>3</v>
      </c>
      <c r="AD660" s="24">
        <v>9</v>
      </c>
      <c r="AE660" s="10">
        <f t="shared" si="31"/>
        <v>48</v>
      </c>
      <c r="AF660" s="10">
        <f t="shared" si="32"/>
        <v>5</v>
      </c>
      <c r="AG660" s="15">
        <f>Tableau2[[#This Row],[Teams]]/Tableau2[[#This Row],[Fields]]</f>
        <v>9.6</v>
      </c>
    </row>
    <row r="661" spans="1:33" hidden="1">
      <c r="A661" s="9">
        <v>43028</v>
      </c>
      <c r="B661" s="10" t="s">
        <v>48</v>
      </c>
      <c r="C661" s="21">
        <v>10</v>
      </c>
      <c r="D661" s="10" t="s">
        <v>32</v>
      </c>
      <c r="E661" s="10"/>
      <c r="F661" s="10">
        <v>5</v>
      </c>
      <c r="G661" s="10"/>
      <c r="H661" s="10"/>
      <c r="I661" s="10"/>
      <c r="J661" s="10"/>
      <c r="K661" s="10"/>
      <c r="L661" s="10">
        <v>7</v>
      </c>
      <c r="M661" s="10"/>
      <c r="N661" s="10"/>
      <c r="O661" s="10">
        <v>11</v>
      </c>
      <c r="P661" s="10"/>
      <c r="Q661" s="10">
        <v>4</v>
      </c>
      <c r="R661" s="10"/>
      <c r="S661" s="10">
        <v>8</v>
      </c>
      <c r="T661" s="10"/>
      <c r="U661" s="10"/>
      <c r="V661" s="9" t="str">
        <f t="shared" si="30"/>
        <v>Fantasy43028</v>
      </c>
      <c r="W661" s="11" t="s">
        <v>33</v>
      </c>
      <c r="X661" s="11" t="s">
        <v>34</v>
      </c>
      <c r="Y661" s="10">
        <v>197</v>
      </c>
      <c r="Z66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61" s="10">
        <v>111</v>
      </c>
      <c r="AB66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61" s="10">
        <v>1</v>
      </c>
      <c r="AD661" s="10">
        <v>9</v>
      </c>
      <c r="AE661" s="10">
        <f t="shared" si="31"/>
        <v>35</v>
      </c>
      <c r="AF661" s="10">
        <f t="shared" si="32"/>
        <v>5</v>
      </c>
      <c r="AG661" s="15">
        <f>Tableau2[[#This Row],[Teams]]/Tableau2[[#This Row],[Fields]]</f>
        <v>7</v>
      </c>
    </row>
    <row r="662" spans="1:33" hidden="1">
      <c r="A662" s="9">
        <v>43028</v>
      </c>
      <c r="B662" s="10" t="s">
        <v>48</v>
      </c>
      <c r="C662" s="21">
        <v>10</v>
      </c>
      <c r="D662" s="10" t="s">
        <v>290</v>
      </c>
      <c r="E662" s="10"/>
      <c r="F662" s="10"/>
      <c r="G662" s="10">
        <v>9</v>
      </c>
      <c r="H662" s="10"/>
      <c r="I662" s="10"/>
      <c r="J662" s="10"/>
      <c r="K662" s="10"/>
      <c r="L662" s="10">
        <v>6</v>
      </c>
      <c r="M662" s="10"/>
      <c r="N662" s="10"/>
      <c r="O662" s="10">
        <v>11</v>
      </c>
      <c r="P662" s="10"/>
      <c r="Q662" s="10"/>
      <c r="R662" s="10">
        <v>12</v>
      </c>
      <c r="S662" s="10"/>
      <c r="T662" s="10"/>
      <c r="U662" s="10">
        <v>10</v>
      </c>
      <c r="V662" s="9" t="str">
        <f t="shared" si="30"/>
        <v>Guangxi43028</v>
      </c>
      <c r="W662" s="21" t="s">
        <v>38</v>
      </c>
      <c r="X662" s="21" t="s">
        <v>39</v>
      </c>
      <c r="Y662" s="10">
        <v>157</v>
      </c>
      <c r="Z662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62" s="10">
        <v>84</v>
      </c>
      <c r="AB66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62" s="10">
        <v>3</v>
      </c>
      <c r="AD662" s="24">
        <v>9</v>
      </c>
      <c r="AE662" s="10">
        <f t="shared" si="31"/>
        <v>48</v>
      </c>
      <c r="AF662" s="10">
        <f t="shared" si="32"/>
        <v>5</v>
      </c>
      <c r="AG662" s="15">
        <f>Tableau2[[#This Row],[Teams]]/Tableau2[[#This Row],[Fields]]</f>
        <v>9.6</v>
      </c>
    </row>
    <row r="663" spans="1:33" hidden="1">
      <c r="A663" s="9">
        <v>43029</v>
      </c>
      <c r="B663" s="10" t="s">
        <v>49</v>
      </c>
      <c r="C663" s="21">
        <v>10</v>
      </c>
      <c r="D663" s="10" t="s">
        <v>32</v>
      </c>
      <c r="E663" s="10"/>
      <c r="F663" s="10">
        <v>4</v>
      </c>
      <c r="G663" s="10"/>
      <c r="H663" s="10"/>
      <c r="I663" s="10"/>
      <c r="J663" s="10"/>
      <c r="K663" s="10">
        <v>10</v>
      </c>
      <c r="L663" s="10"/>
      <c r="M663" s="10"/>
      <c r="N663" s="10">
        <v>10</v>
      </c>
      <c r="O663" s="10"/>
      <c r="P663" s="10"/>
      <c r="Q663" s="10">
        <v>5</v>
      </c>
      <c r="R663" s="10"/>
      <c r="S663" s="10"/>
      <c r="T663" s="10">
        <v>2</v>
      </c>
      <c r="U663" s="10"/>
      <c r="V663" s="9" t="str">
        <f t="shared" si="30"/>
        <v>Fantasy43029</v>
      </c>
      <c r="W663" s="11" t="s">
        <v>33</v>
      </c>
      <c r="X663" s="11" t="s">
        <v>47</v>
      </c>
      <c r="Y663" s="10">
        <v>200</v>
      </c>
      <c r="Z663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63" s="10">
        <v>120</v>
      </c>
      <c r="AB66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63" s="10">
        <v>1</v>
      </c>
      <c r="AD663" s="10">
        <v>9</v>
      </c>
      <c r="AE663" s="10">
        <f t="shared" si="31"/>
        <v>31</v>
      </c>
      <c r="AF663" s="10">
        <f t="shared" si="32"/>
        <v>5</v>
      </c>
      <c r="AG663" s="15">
        <f>Tableau2[[#This Row],[Teams]]/Tableau2[[#This Row],[Fields]]</f>
        <v>6.2</v>
      </c>
    </row>
    <row r="664" spans="1:33" hidden="1">
      <c r="A664" s="9">
        <v>43029</v>
      </c>
      <c r="B664" s="10" t="s">
        <v>49</v>
      </c>
      <c r="C664" s="21">
        <v>10</v>
      </c>
      <c r="D664" s="10" t="s">
        <v>290</v>
      </c>
      <c r="E664" s="10"/>
      <c r="F664" s="10"/>
      <c r="G664" s="10">
        <v>9</v>
      </c>
      <c r="H664" s="10"/>
      <c r="I664" s="10"/>
      <c r="J664" s="10"/>
      <c r="K664" s="10"/>
      <c r="L664" s="10">
        <v>6</v>
      </c>
      <c r="M664" s="10"/>
      <c r="N664" s="10"/>
      <c r="O664" s="10">
        <v>11</v>
      </c>
      <c r="P664" s="10"/>
      <c r="Q664" s="10"/>
      <c r="R664" s="10">
        <v>12</v>
      </c>
      <c r="S664" s="10"/>
      <c r="T664" s="10"/>
      <c r="U664" s="10">
        <v>10</v>
      </c>
      <c r="V664" s="9" t="str">
        <f t="shared" si="30"/>
        <v>Guangxi43029</v>
      </c>
      <c r="W664" s="21" t="s">
        <v>38</v>
      </c>
      <c r="X664" s="21" t="s">
        <v>39</v>
      </c>
      <c r="Y664" s="10">
        <v>122</v>
      </c>
      <c r="Z664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64" s="10">
        <v>73</v>
      </c>
      <c r="AB66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64" s="10">
        <v>3</v>
      </c>
      <c r="AD664" s="24">
        <v>9</v>
      </c>
      <c r="AE664" s="10">
        <f t="shared" si="31"/>
        <v>48</v>
      </c>
      <c r="AF664" s="10">
        <f t="shared" si="32"/>
        <v>5</v>
      </c>
      <c r="AG664" s="15">
        <f>Tableau2[[#This Row],[Teams]]/Tableau2[[#This Row],[Fields]]</f>
        <v>9.6</v>
      </c>
    </row>
    <row r="665" spans="1:33" hidden="1">
      <c r="A665" s="9">
        <v>43030</v>
      </c>
      <c r="B665" s="10" t="s">
        <v>50</v>
      </c>
      <c r="C665" s="21">
        <v>10</v>
      </c>
      <c r="D665" s="10" t="s">
        <v>286</v>
      </c>
      <c r="E665" s="10"/>
      <c r="F665" s="10"/>
      <c r="G665" s="10"/>
      <c r="H665" s="10">
        <v>7</v>
      </c>
      <c r="I665" s="10"/>
      <c r="J665" s="10"/>
      <c r="K665" s="10"/>
      <c r="L665" s="10"/>
      <c r="M665" s="10">
        <v>9</v>
      </c>
      <c r="N665" s="10"/>
      <c r="O665" s="10"/>
      <c r="P665" s="10">
        <v>4</v>
      </c>
      <c r="Q665" s="10"/>
      <c r="R665" s="10">
        <v>6</v>
      </c>
      <c r="S665" s="10"/>
      <c r="T665" s="10">
        <v>5</v>
      </c>
      <c r="U665" s="10"/>
      <c r="V665" s="9" t="str">
        <f t="shared" si="30"/>
        <v>Japan Cup43030</v>
      </c>
      <c r="W665" s="11" t="s">
        <v>33</v>
      </c>
      <c r="X665" s="11" t="s">
        <v>34</v>
      </c>
      <c r="Y665" s="10">
        <v>140</v>
      </c>
      <c r="Z665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65" s="10">
        <v>80</v>
      </c>
      <c r="AB66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65" s="10">
        <v>2</v>
      </c>
      <c r="AD665" s="10">
        <v>8</v>
      </c>
      <c r="AE665" s="10">
        <f t="shared" si="31"/>
        <v>31</v>
      </c>
      <c r="AF665" s="10">
        <f t="shared" si="32"/>
        <v>5</v>
      </c>
      <c r="AG665" s="15">
        <f>Tableau2[[#This Row],[Teams]]/Tableau2[[#This Row],[Fields]]</f>
        <v>6.2</v>
      </c>
    </row>
    <row r="666" spans="1:33" hidden="1">
      <c r="A666" s="9">
        <v>43030</v>
      </c>
      <c r="B666" s="10" t="s">
        <v>50</v>
      </c>
      <c r="C666" s="21">
        <v>10</v>
      </c>
      <c r="D666" s="10" t="s">
        <v>290</v>
      </c>
      <c r="E666" s="10"/>
      <c r="F666" s="10"/>
      <c r="G666" s="10">
        <v>9</v>
      </c>
      <c r="H666" s="10"/>
      <c r="I666" s="10"/>
      <c r="J666" s="10"/>
      <c r="K666" s="10"/>
      <c r="L666" s="10">
        <v>6</v>
      </c>
      <c r="M666" s="10"/>
      <c r="N666" s="10"/>
      <c r="O666" s="10">
        <v>11</v>
      </c>
      <c r="P666" s="10"/>
      <c r="Q666" s="10"/>
      <c r="R666" s="10">
        <v>12</v>
      </c>
      <c r="S666" s="10"/>
      <c r="T666" s="10"/>
      <c r="U666" s="10">
        <v>10</v>
      </c>
      <c r="V666" s="9" t="str">
        <f t="shared" si="30"/>
        <v>Guangxi43030</v>
      </c>
      <c r="W666" s="21" t="s">
        <v>38</v>
      </c>
      <c r="X666" s="21" t="s">
        <v>47</v>
      </c>
      <c r="Y666" s="10">
        <v>151</v>
      </c>
      <c r="Z66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66" s="10">
        <v>81</v>
      </c>
      <c r="AB66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66" s="10">
        <v>3</v>
      </c>
      <c r="AD666" s="24">
        <v>9</v>
      </c>
      <c r="AE666" s="10">
        <f t="shared" si="31"/>
        <v>48</v>
      </c>
      <c r="AF666" s="10">
        <f t="shared" si="32"/>
        <v>5</v>
      </c>
      <c r="AG666" s="15">
        <f>Tableau2[[#This Row],[Teams]]/Tableau2[[#This Row],[Fields]]</f>
        <v>9.6</v>
      </c>
    </row>
    <row r="667" spans="1:33" hidden="1">
      <c r="A667" s="9">
        <v>43031</v>
      </c>
      <c r="B667" s="10" t="s">
        <v>36</v>
      </c>
      <c r="C667" s="21">
        <v>10</v>
      </c>
      <c r="D667" s="10" t="s">
        <v>32</v>
      </c>
      <c r="E667" s="10">
        <v>4</v>
      </c>
      <c r="F667" s="10"/>
      <c r="G667" s="10"/>
      <c r="H667" s="10"/>
      <c r="I667" s="10"/>
      <c r="J667" s="10"/>
      <c r="K667" s="10">
        <v>9</v>
      </c>
      <c r="L667" s="10"/>
      <c r="M667" s="10"/>
      <c r="N667" s="10">
        <v>8</v>
      </c>
      <c r="O667" s="10"/>
      <c r="P667" s="10"/>
      <c r="Q667" s="10">
        <v>10</v>
      </c>
      <c r="R667" s="10"/>
      <c r="S667" s="10">
        <v>5</v>
      </c>
      <c r="T667" s="10"/>
      <c r="U667" s="10"/>
      <c r="V667" s="9" t="str">
        <f t="shared" si="30"/>
        <v>Fantasy43031</v>
      </c>
      <c r="W667" s="11" t="s">
        <v>33</v>
      </c>
      <c r="X667" s="11" t="s">
        <v>39</v>
      </c>
      <c r="Y667" s="10">
        <v>190</v>
      </c>
      <c r="Z66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67" s="10">
        <v>100</v>
      </c>
      <c r="AB66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67" s="10">
        <v>1</v>
      </c>
      <c r="AD667" s="10">
        <v>8</v>
      </c>
      <c r="AE667" s="10">
        <f t="shared" si="31"/>
        <v>36</v>
      </c>
      <c r="AF667" s="10">
        <f t="shared" si="32"/>
        <v>5</v>
      </c>
      <c r="AG667" s="15">
        <f>Tableau2[[#This Row],[Teams]]/Tableau2[[#This Row],[Fields]]</f>
        <v>7.2</v>
      </c>
    </row>
    <row r="668" spans="1:33" hidden="1">
      <c r="A668" s="9">
        <v>43031</v>
      </c>
      <c r="B668" s="10" t="s">
        <v>36</v>
      </c>
      <c r="C668" s="21">
        <v>10</v>
      </c>
      <c r="D668" s="10" t="s">
        <v>290</v>
      </c>
      <c r="E668" s="10"/>
      <c r="F668" s="10"/>
      <c r="G668" s="10">
        <v>9</v>
      </c>
      <c r="H668" s="10"/>
      <c r="I668" s="10"/>
      <c r="J668" s="10"/>
      <c r="K668" s="10"/>
      <c r="L668" s="10">
        <v>6</v>
      </c>
      <c r="M668" s="10"/>
      <c r="N668" s="10"/>
      <c r="O668" s="10">
        <v>11</v>
      </c>
      <c r="P668" s="10"/>
      <c r="Q668" s="10"/>
      <c r="R668" s="10">
        <v>12</v>
      </c>
      <c r="S668" s="10"/>
      <c r="T668" s="10"/>
      <c r="U668" s="10">
        <v>10</v>
      </c>
      <c r="V668" s="9" t="str">
        <f t="shared" si="30"/>
        <v>Guangxi43031</v>
      </c>
      <c r="W668" s="21" t="s">
        <v>38</v>
      </c>
      <c r="X668" s="21" t="s">
        <v>34</v>
      </c>
      <c r="Y668" s="10">
        <v>212</v>
      </c>
      <c r="Z668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68" s="10">
        <v>107</v>
      </c>
      <c r="AB668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68" s="10">
        <v>3</v>
      </c>
      <c r="AD668" s="24">
        <v>9</v>
      </c>
      <c r="AE668" s="10">
        <f t="shared" si="31"/>
        <v>48</v>
      </c>
      <c r="AF668" s="10">
        <f t="shared" si="32"/>
        <v>5</v>
      </c>
      <c r="AG668" s="15">
        <f>Tableau2[[#This Row],[Teams]]/Tableau2[[#This Row],[Fields]]</f>
        <v>9.6</v>
      </c>
    </row>
    <row r="669" spans="1:33" hidden="1">
      <c r="A669" s="9">
        <v>43032</v>
      </c>
      <c r="B669" s="10" t="s">
        <v>42</v>
      </c>
      <c r="C669" s="21">
        <v>10</v>
      </c>
      <c r="D669" s="10" t="s">
        <v>32</v>
      </c>
      <c r="E669" s="10"/>
      <c r="F669" s="10"/>
      <c r="G669" s="10"/>
      <c r="H669" s="10">
        <v>11</v>
      </c>
      <c r="I669" s="10"/>
      <c r="J669" s="10"/>
      <c r="K669" s="10"/>
      <c r="L669" s="10"/>
      <c r="M669" s="10">
        <v>8</v>
      </c>
      <c r="N669" s="10"/>
      <c r="O669" s="10"/>
      <c r="P669" s="10">
        <v>10</v>
      </c>
      <c r="Q669" s="10"/>
      <c r="R669" s="10">
        <v>12</v>
      </c>
      <c r="S669" s="10"/>
      <c r="T669" s="10">
        <v>5</v>
      </c>
      <c r="U669" s="10"/>
      <c r="V669" s="9" t="str">
        <f t="shared" si="30"/>
        <v>Fantasy43032</v>
      </c>
      <c r="W669" s="11" t="s">
        <v>33</v>
      </c>
      <c r="X669" s="11" t="s">
        <v>39</v>
      </c>
      <c r="Y669" s="10">
        <v>120</v>
      </c>
      <c r="Z669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69" s="10">
        <v>65</v>
      </c>
      <c r="AB66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69" s="10">
        <v>1</v>
      </c>
      <c r="AD669" s="10">
        <v>7</v>
      </c>
      <c r="AE669" s="10">
        <f t="shared" si="31"/>
        <v>46</v>
      </c>
      <c r="AF669" s="10">
        <f t="shared" si="32"/>
        <v>5</v>
      </c>
      <c r="AG669" s="15">
        <f>Tableau2[[#This Row],[Teams]]/Tableau2[[#This Row],[Fields]]</f>
        <v>9.1999999999999993</v>
      </c>
    </row>
    <row r="670" spans="1:33" hidden="1">
      <c r="A670" s="9">
        <v>43032</v>
      </c>
      <c r="B670" s="10" t="s">
        <v>42</v>
      </c>
      <c r="C670" s="21">
        <v>10</v>
      </c>
      <c r="D670" s="10" t="s">
        <v>290</v>
      </c>
      <c r="E670" s="10"/>
      <c r="F670" s="10"/>
      <c r="G670" s="10">
        <v>9</v>
      </c>
      <c r="H670" s="10"/>
      <c r="I670" s="10"/>
      <c r="J670" s="10"/>
      <c r="K670" s="10"/>
      <c r="L670" s="10">
        <v>6</v>
      </c>
      <c r="M670" s="10"/>
      <c r="N670" s="10"/>
      <c r="O670" s="10">
        <v>11</v>
      </c>
      <c r="P670" s="10"/>
      <c r="Q670" s="10"/>
      <c r="R670" s="10">
        <v>12</v>
      </c>
      <c r="S670" s="10"/>
      <c r="T670" s="10"/>
      <c r="U670" s="10">
        <v>10</v>
      </c>
      <c r="V670" s="9" t="str">
        <f t="shared" si="30"/>
        <v>Guangxi43032</v>
      </c>
      <c r="W670" s="21" t="s">
        <v>38</v>
      </c>
      <c r="X670" s="21" t="s">
        <v>34</v>
      </c>
      <c r="Y670" s="10">
        <v>168</v>
      </c>
      <c r="Z67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0" s="10">
        <v>89</v>
      </c>
      <c r="AB67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70" s="10">
        <v>3</v>
      </c>
      <c r="AD670" s="24">
        <v>9</v>
      </c>
      <c r="AE670" s="10">
        <f t="shared" si="31"/>
        <v>48</v>
      </c>
      <c r="AF670" s="10">
        <f t="shared" si="32"/>
        <v>5</v>
      </c>
      <c r="AG670" s="15">
        <f>Tableau2[[#This Row],[Teams]]/Tableau2[[#This Row],[Fields]]</f>
        <v>9.6</v>
      </c>
    </row>
    <row r="671" spans="1:33" hidden="1">
      <c r="A671" s="9">
        <v>43033</v>
      </c>
      <c r="B671" s="10" t="s">
        <v>44</v>
      </c>
      <c r="C671" s="21">
        <v>10</v>
      </c>
      <c r="D671" s="10" t="s">
        <v>287</v>
      </c>
      <c r="E671" s="10"/>
      <c r="F671" s="10"/>
      <c r="G671" s="10">
        <v>14</v>
      </c>
      <c r="H671" s="10"/>
      <c r="I671" s="10"/>
      <c r="J671" s="10"/>
      <c r="K671" s="10"/>
      <c r="L671" s="10">
        <v>7</v>
      </c>
      <c r="M671" s="10"/>
      <c r="N671" s="10"/>
      <c r="O671" s="10">
        <v>9</v>
      </c>
      <c r="P671" s="10"/>
      <c r="Q671" s="10"/>
      <c r="R671" s="10">
        <v>15</v>
      </c>
      <c r="S671" s="10"/>
      <c r="T671" s="10">
        <v>9</v>
      </c>
      <c r="U671" s="10"/>
      <c r="V671" s="9" t="str">
        <f t="shared" si="30"/>
        <v>Mosell Cup43033</v>
      </c>
      <c r="W671" s="11" t="s">
        <v>33</v>
      </c>
      <c r="X671" s="11" t="s">
        <v>41</v>
      </c>
      <c r="Y671" s="10">
        <v>183</v>
      </c>
      <c r="Z67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71" s="10">
        <v>103</v>
      </c>
      <c r="AB67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71" s="10">
        <v>2</v>
      </c>
      <c r="AD671" s="10">
        <v>8</v>
      </c>
      <c r="AE671" s="10">
        <f t="shared" si="31"/>
        <v>54</v>
      </c>
      <c r="AF671" s="10">
        <f t="shared" si="32"/>
        <v>5</v>
      </c>
      <c r="AG671" s="15">
        <f>Tableau2[[#This Row],[Teams]]/Tableau2[[#This Row],[Fields]]</f>
        <v>10.8</v>
      </c>
    </row>
    <row r="672" spans="1:33" hidden="1">
      <c r="A672" s="9">
        <v>43035</v>
      </c>
      <c r="B672" s="10" t="s">
        <v>48</v>
      </c>
      <c r="C672" s="21">
        <v>10</v>
      </c>
      <c r="D672" s="10" t="s">
        <v>32</v>
      </c>
      <c r="E672" s="10"/>
      <c r="F672" s="10"/>
      <c r="G672" s="10"/>
      <c r="H672" s="10">
        <v>20</v>
      </c>
      <c r="I672" s="10"/>
      <c r="J672" s="10"/>
      <c r="K672" s="10"/>
      <c r="L672" s="10"/>
      <c r="M672" s="10">
        <v>10</v>
      </c>
      <c r="N672" s="10"/>
      <c r="O672" s="10"/>
      <c r="P672" s="10">
        <v>15</v>
      </c>
      <c r="Q672" s="10"/>
      <c r="R672" s="10"/>
      <c r="S672" s="10">
        <v>17</v>
      </c>
      <c r="T672" s="10"/>
      <c r="U672" s="10">
        <v>5</v>
      </c>
      <c r="V672" s="9" t="str">
        <f t="shared" si="30"/>
        <v>Fantasy43035</v>
      </c>
      <c r="W672" s="11" t="s">
        <v>33</v>
      </c>
      <c r="X672" s="11" t="s">
        <v>39</v>
      </c>
      <c r="Y672" s="10">
        <v>175</v>
      </c>
      <c r="Z672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72" s="10">
        <v>92</v>
      </c>
      <c r="AB67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72" s="10">
        <v>1</v>
      </c>
      <c r="AD672" s="10">
        <v>8</v>
      </c>
      <c r="AE672" s="10">
        <f t="shared" si="31"/>
        <v>67</v>
      </c>
      <c r="AF672" s="10">
        <f t="shared" si="32"/>
        <v>5</v>
      </c>
      <c r="AG672" s="15">
        <f>Tableau2[[#This Row],[Teams]]/Tableau2[[#This Row],[Fields]]</f>
        <v>13.4</v>
      </c>
    </row>
    <row r="673" spans="1:33" hidden="1">
      <c r="A673" s="16">
        <v>43036</v>
      </c>
      <c r="B673" s="18" t="s">
        <v>49</v>
      </c>
      <c r="C673" s="22">
        <v>10</v>
      </c>
      <c r="D673" s="10" t="s">
        <v>32</v>
      </c>
      <c r="E673" s="18"/>
      <c r="F673" s="18"/>
      <c r="G673" s="18"/>
      <c r="H673" s="18">
        <v>5</v>
      </c>
      <c r="I673" s="18"/>
      <c r="J673" s="18"/>
      <c r="K673" s="18">
        <v>7</v>
      </c>
      <c r="L673" s="18"/>
      <c r="M673" s="18"/>
      <c r="N673" s="18">
        <v>11</v>
      </c>
      <c r="O673" s="18"/>
      <c r="P673" s="18"/>
      <c r="Q673" s="18"/>
      <c r="R673" s="18">
        <v>11</v>
      </c>
      <c r="S673" s="18"/>
      <c r="T673" s="18"/>
      <c r="U673" s="18">
        <v>5</v>
      </c>
      <c r="V673" s="16" t="str">
        <f t="shared" si="30"/>
        <v>Fantasy43036</v>
      </c>
      <c r="W673" s="11" t="s">
        <v>33</v>
      </c>
      <c r="X673" s="17" t="s">
        <v>34</v>
      </c>
      <c r="Y673" s="18">
        <v>169</v>
      </c>
      <c r="Z673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3" s="18">
        <v>94</v>
      </c>
      <c r="AB67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73" s="10">
        <v>1</v>
      </c>
      <c r="AD673" s="10">
        <v>8</v>
      </c>
      <c r="AE673" s="18">
        <f t="shared" si="31"/>
        <v>39</v>
      </c>
      <c r="AF673" s="18">
        <f t="shared" si="32"/>
        <v>5</v>
      </c>
      <c r="AG673" s="19">
        <f>Tableau2[[#This Row],[Teams]]/Tableau2[[#This Row],[Fields]]</f>
        <v>7.8</v>
      </c>
    </row>
    <row r="674" spans="1:33" hidden="1">
      <c r="A674" s="20">
        <v>43036</v>
      </c>
      <c r="B674" s="18" t="s">
        <v>49</v>
      </c>
      <c r="C674" s="22">
        <v>10</v>
      </c>
      <c r="D674" s="18" t="s">
        <v>291</v>
      </c>
      <c r="E674" s="18"/>
      <c r="F674" s="18"/>
      <c r="G674" s="18">
        <v>9</v>
      </c>
      <c r="H674" s="18"/>
      <c r="I674" s="18"/>
      <c r="J674" s="18"/>
      <c r="K674" s="18"/>
      <c r="L674" s="18"/>
      <c r="M674" s="18">
        <v>4</v>
      </c>
      <c r="N674" s="18"/>
      <c r="O674" s="18"/>
      <c r="P674" s="18"/>
      <c r="Q674" s="18">
        <v>12</v>
      </c>
      <c r="R674" s="18"/>
      <c r="S674" s="18"/>
      <c r="T674" s="18">
        <v>10</v>
      </c>
      <c r="U674" s="18"/>
      <c r="V674" s="16" t="str">
        <f t="shared" si="30"/>
        <v>Hainan43036</v>
      </c>
      <c r="W674" s="22" t="s">
        <v>38</v>
      </c>
      <c r="X674" s="22" t="s">
        <v>39</v>
      </c>
      <c r="Y674" s="18">
        <v>88</v>
      </c>
      <c r="Z67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74" s="18">
        <v>49</v>
      </c>
      <c r="AB67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74" s="18">
        <v>2</v>
      </c>
      <c r="AD674" s="23">
        <v>8</v>
      </c>
      <c r="AE674" s="18">
        <f t="shared" si="31"/>
        <v>35</v>
      </c>
      <c r="AF674" s="18">
        <f t="shared" si="32"/>
        <v>4</v>
      </c>
      <c r="AG674" s="19">
        <f>Tableau2[[#This Row],[Teams]]/Tableau2[[#This Row],[Fields]]</f>
        <v>8.75</v>
      </c>
    </row>
    <row r="675" spans="1:33" hidden="1">
      <c r="A675" s="16">
        <v>43037</v>
      </c>
      <c r="B675" s="10" t="s">
        <v>50</v>
      </c>
      <c r="C675" s="22">
        <v>10</v>
      </c>
      <c r="D675" s="18" t="s">
        <v>32</v>
      </c>
      <c r="E675" s="10"/>
      <c r="F675" s="10">
        <v>7</v>
      </c>
      <c r="G675" s="10"/>
      <c r="H675" s="18"/>
      <c r="I675" s="18"/>
      <c r="J675" s="18"/>
      <c r="K675" s="18"/>
      <c r="L675" s="18">
        <v>12</v>
      </c>
      <c r="M675" s="18"/>
      <c r="N675" s="18"/>
      <c r="O675" s="18">
        <v>8</v>
      </c>
      <c r="P675" s="18"/>
      <c r="Q675" s="18"/>
      <c r="R675" s="18">
        <v>12</v>
      </c>
      <c r="S675" s="18"/>
      <c r="T675" s="18"/>
      <c r="U675" s="18">
        <v>3</v>
      </c>
      <c r="V675" s="9" t="str">
        <f t="shared" si="30"/>
        <v>Fantasy43037</v>
      </c>
      <c r="W675" s="11" t="s">
        <v>33</v>
      </c>
      <c r="X675" s="11" t="s">
        <v>39</v>
      </c>
      <c r="Y675" s="10">
        <v>162</v>
      </c>
      <c r="Z67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5" s="10">
        <v>96</v>
      </c>
      <c r="AB67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75" s="10">
        <v>1</v>
      </c>
      <c r="AD675" s="10">
        <v>9</v>
      </c>
      <c r="AE675" s="10">
        <f t="shared" si="31"/>
        <v>42</v>
      </c>
      <c r="AF675" s="10">
        <f t="shared" si="32"/>
        <v>5</v>
      </c>
      <c r="AG675" s="15">
        <f>Tableau2[[#This Row],[Teams]]/Tableau2[[#This Row],[Fields]]</f>
        <v>8.4</v>
      </c>
    </row>
    <row r="676" spans="1:33" hidden="1">
      <c r="A676" s="20">
        <v>43037</v>
      </c>
      <c r="B676" s="10" t="s">
        <v>50</v>
      </c>
      <c r="C676" s="22">
        <v>10</v>
      </c>
      <c r="D676" s="18" t="s">
        <v>291</v>
      </c>
      <c r="E676" s="10"/>
      <c r="F676" s="10"/>
      <c r="G676" s="18">
        <v>9</v>
      </c>
      <c r="H676" s="18"/>
      <c r="I676" s="18"/>
      <c r="J676" s="18"/>
      <c r="K676" s="18"/>
      <c r="L676" s="18"/>
      <c r="M676" s="18">
        <v>4</v>
      </c>
      <c r="N676" s="18"/>
      <c r="O676" s="18"/>
      <c r="P676" s="18"/>
      <c r="Q676" s="18">
        <v>12</v>
      </c>
      <c r="R676" s="18"/>
      <c r="S676" s="18"/>
      <c r="T676" s="18">
        <v>10</v>
      </c>
      <c r="U676" s="18"/>
      <c r="V676" s="9" t="str">
        <f t="shared" si="30"/>
        <v>Hainan43037</v>
      </c>
      <c r="W676" s="21" t="s">
        <v>38</v>
      </c>
      <c r="X676" s="21" t="s">
        <v>39</v>
      </c>
      <c r="Y676" s="10">
        <v>230</v>
      </c>
      <c r="Z676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76" s="10">
        <v>120</v>
      </c>
      <c r="AB67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76" s="10">
        <v>2</v>
      </c>
      <c r="AD676" s="24">
        <v>8</v>
      </c>
      <c r="AE676" s="10">
        <f t="shared" si="31"/>
        <v>35</v>
      </c>
      <c r="AF676" s="10">
        <f t="shared" si="32"/>
        <v>4</v>
      </c>
      <c r="AG676" s="15">
        <f>Tableau2[[#This Row],[Teams]]/Tableau2[[#This Row],[Fields]]</f>
        <v>8.75</v>
      </c>
    </row>
    <row r="677" spans="1:33" hidden="1">
      <c r="A677" s="16">
        <v>43038</v>
      </c>
      <c r="B677" s="10" t="s">
        <v>36</v>
      </c>
      <c r="C677" s="22">
        <v>10</v>
      </c>
      <c r="D677" s="18" t="s">
        <v>32</v>
      </c>
      <c r="E677" s="10"/>
      <c r="F677" s="10"/>
      <c r="G677" s="10"/>
      <c r="H677" s="18">
        <v>4</v>
      </c>
      <c r="I677" s="18"/>
      <c r="J677" s="18"/>
      <c r="K677" s="18"/>
      <c r="L677" s="18">
        <v>6</v>
      </c>
      <c r="M677" s="18"/>
      <c r="N677" s="18"/>
      <c r="O677" s="18"/>
      <c r="P677" s="18">
        <v>10</v>
      </c>
      <c r="Q677" s="18"/>
      <c r="R677" s="18"/>
      <c r="S677" s="18">
        <v>10</v>
      </c>
      <c r="T677" s="18"/>
      <c r="U677" s="18"/>
      <c r="V677" s="9" t="str">
        <f t="shared" si="30"/>
        <v>Fantasy43038</v>
      </c>
      <c r="W677" s="11" t="s">
        <v>33</v>
      </c>
      <c r="X677" s="11" t="s">
        <v>34</v>
      </c>
      <c r="Y677" s="10">
        <v>218</v>
      </c>
      <c r="Z67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77" s="10">
        <v>126</v>
      </c>
      <c r="AB67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677" s="10">
        <v>1</v>
      </c>
      <c r="AD677" s="10">
        <v>8</v>
      </c>
      <c r="AE677" s="10">
        <f t="shared" si="31"/>
        <v>30</v>
      </c>
      <c r="AF677" s="10">
        <f t="shared" si="32"/>
        <v>4</v>
      </c>
      <c r="AG677" s="15">
        <f>Tableau2[[#This Row],[Teams]]/Tableau2[[#This Row],[Fields]]</f>
        <v>7.5</v>
      </c>
    </row>
    <row r="678" spans="1:33" hidden="1">
      <c r="A678" s="20">
        <v>43038</v>
      </c>
      <c r="B678" s="10" t="s">
        <v>36</v>
      </c>
      <c r="C678" s="22">
        <v>10</v>
      </c>
      <c r="D678" s="10" t="s">
        <v>291</v>
      </c>
      <c r="E678" s="10"/>
      <c r="F678" s="10"/>
      <c r="G678" s="18">
        <v>9</v>
      </c>
      <c r="H678" s="18"/>
      <c r="I678" s="18"/>
      <c r="J678" s="18"/>
      <c r="K678" s="18"/>
      <c r="L678" s="18"/>
      <c r="M678" s="18">
        <v>4</v>
      </c>
      <c r="N678" s="18"/>
      <c r="O678" s="18"/>
      <c r="P678" s="18"/>
      <c r="Q678" s="18">
        <v>12</v>
      </c>
      <c r="R678" s="18"/>
      <c r="S678" s="18"/>
      <c r="T678" s="18">
        <v>10</v>
      </c>
      <c r="U678" s="10"/>
      <c r="V678" s="9" t="str">
        <f t="shared" si="30"/>
        <v>Hainan43038</v>
      </c>
      <c r="W678" s="21" t="s">
        <v>38</v>
      </c>
      <c r="X678" s="21" t="s">
        <v>39</v>
      </c>
      <c r="Y678" s="10">
        <v>155</v>
      </c>
      <c r="Z678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8" s="10">
        <v>83</v>
      </c>
      <c r="AB678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78" s="10">
        <v>2</v>
      </c>
      <c r="AD678" s="24">
        <v>8</v>
      </c>
      <c r="AE678" s="10">
        <f t="shared" si="31"/>
        <v>35</v>
      </c>
      <c r="AF678" s="10">
        <f t="shared" si="32"/>
        <v>4</v>
      </c>
      <c r="AG678" s="15">
        <f>Tableau2[[#This Row],[Teams]]/Tableau2[[#This Row],[Fields]]</f>
        <v>8.75</v>
      </c>
    </row>
    <row r="679" spans="1:33" hidden="1">
      <c r="A679" s="20">
        <v>43038</v>
      </c>
      <c r="B679" s="10" t="s">
        <v>36</v>
      </c>
      <c r="C679" s="22">
        <v>10</v>
      </c>
      <c r="D679" s="10" t="s">
        <v>292</v>
      </c>
      <c r="E679" s="10"/>
      <c r="F679" s="10">
        <v>5</v>
      </c>
      <c r="G679" s="10"/>
      <c r="H679" s="10"/>
      <c r="I679" s="10"/>
      <c r="J679" s="10"/>
      <c r="K679" s="10">
        <v>5</v>
      </c>
      <c r="L679" s="10"/>
      <c r="M679" s="10"/>
      <c r="N679" s="10"/>
      <c r="O679" s="10">
        <v>5</v>
      </c>
      <c r="P679" s="10"/>
      <c r="Q679" s="10"/>
      <c r="R679" s="10">
        <v>6</v>
      </c>
      <c r="S679" s="10"/>
      <c r="T679" s="10"/>
      <c r="U679" s="10"/>
      <c r="V679" s="9" t="str">
        <f t="shared" si="30"/>
        <v>Sachsen43038</v>
      </c>
      <c r="W679" s="21" t="s">
        <v>38</v>
      </c>
      <c r="X679" s="21" t="s">
        <v>52</v>
      </c>
      <c r="Y679" s="10">
        <v>162</v>
      </c>
      <c r="Z679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79" s="10">
        <v>100</v>
      </c>
      <c r="AB67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79" s="10">
        <v>2</v>
      </c>
      <c r="AD679" s="24">
        <v>8</v>
      </c>
      <c r="AE679" s="10">
        <f t="shared" si="31"/>
        <v>21</v>
      </c>
      <c r="AF679" s="10">
        <f t="shared" si="32"/>
        <v>4</v>
      </c>
      <c r="AG679" s="15">
        <f>Tableau2[[#This Row],[Teams]]/Tableau2[[#This Row],[Fields]]</f>
        <v>5.25</v>
      </c>
    </row>
    <row r="680" spans="1:33" hidden="1">
      <c r="A680" s="16">
        <v>43039</v>
      </c>
      <c r="B680" s="10" t="s">
        <v>42</v>
      </c>
      <c r="C680" s="22">
        <v>10</v>
      </c>
      <c r="D680" s="10" t="s">
        <v>32</v>
      </c>
      <c r="E680" s="10"/>
      <c r="F680" s="10"/>
      <c r="G680" s="10"/>
      <c r="H680" s="10"/>
      <c r="I680" s="10">
        <v>7</v>
      </c>
      <c r="J680" s="10"/>
      <c r="K680" s="10"/>
      <c r="L680" s="10"/>
      <c r="M680" s="10"/>
      <c r="N680" s="10">
        <v>4</v>
      </c>
      <c r="O680" s="10"/>
      <c r="P680" s="10"/>
      <c r="Q680" s="10"/>
      <c r="R680" s="10">
        <v>10</v>
      </c>
      <c r="S680" s="10"/>
      <c r="T680" s="10"/>
      <c r="U680" s="10">
        <v>8</v>
      </c>
      <c r="V680" s="9" t="str">
        <f t="shared" si="30"/>
        <v>Fantasy43039</v>
      </c>
      <c r="W680" s="11" t="s">
        <v>33</v>
      </c>
      <c r="X680" s="11" t="s">
        <v>34</v>
      </c>
      <c r="Y680" s="10">
        <v>133</v>
      </c>
      <c r="Z680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80" s="10">
        <v>79</v>
      </c>
      <c r="AB68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80" s="10">
        <v>1</v>
      </c>
      <c r="AD680" s="10">
        <v>7</v>
      </c>
      <c r="AE680" s="10">
        <f t="shared" si="31"/>
        <v>29</v>
      </c>
      <c r="AF680" s="10">
        <f t="shared" si="32"/>
        <v>4</v>
      </c>
      <c r="AG680" s="15">
        <f>Tableau2[[#This Row],[Teams]]/Tableau2[[#This Row],[Fields]]</f>
        <v>7.25</v>
      </c>
    </row>
    <row r="681" spans="1:33" hidden="1">
      <c r="A681" s="20">
        <v>43039</v>
      </c>
      <c r="B681" s="10" t="s">
        <v>42</v>
      </c>
      <c r="C681" s="22">
        <v>10</v>
      </c>
      <c r="D681" s="10" t="s">
        <v>291</v>
      </c>
      <c r="E681" s="10"/>
      <c r="F681" s="10"/>
      <c r="G681" s="18">
        <v>9</v>
      </c>
      <c r="H681" s="18"/>
      <c r="I681" s="18"/>
      <c r="J681" s="18"/>
      <c r="K681" s="18"/>
      <c r="L681" s="18"/>
      <c r="M681" s="18">
        <v>4</v>
      </c>
      <c r="N681" s="18"/>
      <c r="O681" s="18"/>
      <c r="P681" s="18"/>
      <c r="Q681" s="18">
        <v>12</v>
      </c>
      <c r="R681" s="18"/>
      <c r="S681" s="18"/>
      <c r="T681" s="18">
        <v>10</v>
      </c>
      <c r="U681" s="10"/>
      <c r="V681" s="9" t="str">
        <f t="shared" si="30"/>
        <v>Hainan43039</v>
      </c>
      <c r="W681" s="21" t="s">
        <v>38</v>
      </c>
      <c r="X681" s="21" t="s">
        <v>39</v>
      </c>
      <c r="Y681" s="10">
        <v>192</v>
      </c>
      <c r="Z681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81" s="10">
        <v>101</v>
      </c>
      <c r="AB68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81" s="10">
        <v>2</v>
      </c>
      <c r="AD681" s="24">
        <v>8</v>
      </c>
      <c r="AE681" s="10">
        <f t="shared" si="31"/>
        <v>35</v>
      </c>
      <c r="AF681" s="10">
        <f t="shared" si="32"/>
        <v>4</v>
      </c>
      <c r="AG681" s="15">
        <f>Tableau2[[#This Row],[Teams]]/Tableau2[[#This Row],[Fields]]</f>
        <v>8.75</v>
      </c>
    </row>
    <row r="682" spans="1:33" hidden="1">
      <c r="A682" s="20">
        <v>43039</v>
      </c>
      <c r="B682" s="10" t="s">
        <v>42</v>
      </c>
      <c r="C682" s="22">
        <v>10</v>
      </c>
      <c r="D682" s="10" t="s">
        <v>292</v>
      </c>
      <c r="E682" s="10"/>
      <c r="F682" s="10">
        <v>5</v>
      </c>
      <c r="G682" s="10"/>
      <c r="H682" s="10"/>
      <c r="I682" s="10"/>
      <c r="J682" s="10"/>
      <c r="K682" s="10">
        <v>5</v>
      </c>
      <c r="L682" s="10"/>
      <c r="M682" s="10"/>
      <c r="N682" s="10"/>
      <c r="O682" s="10">
        <v>5</v>
      </c>
      <c r="P682" s="10"/>
      <c r="Q682" s="10"/>
      <c r="R682" s="10">
        <v>6</v>
      </c>
      <c r="S682" s="10"/>
      <c r="T682" s="10"/>
      <c r="U682" s="10"/>
      <c r="V682" s="9" t="str">
        <f t="shared" si="30"/>
        <v>Sachsen43039</v>
      </c>
      <c r="W682" s="21" t="s">
        <v>38</v>
      </c>
      <c r="X682" s="21" t="s">
        <v>52</v>
      </c>
      <c r="Y682" s="10">
        <v>146</v>
      </c>
      <c r="Z682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82" s="10">
        <v>88</v>
      </c>
      <c r="AB68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82" s="10">
        <v>2</v>
      </c>
      <c r="AD682" s="24">
        <v>8</v>
      </c>
      <c r="AE682" s="10">
        <f t="shared" si="31"/>
        <v>21</v>
      </c>
      <c r="AF682" s="10">
        <f t="shared" si="32"/>
        <v>4</v>
      </c>
      <c r="AG682" s="15">
        <f>Tableau2[[#This Row],[Teams]]/Tableau2[[#This Row],[Fields]]</f>
        <v>5.25</v>
      </c>
    </row>
    <row r="683" spans="1:33">
      <c r="A683" s="16">
        <v>43040</v>
      </c>
      <c r="B683" s="10" t="s">
        <v>44</v>
      </c>
      <c r="C683" s="22">
        <v>11</v>
      </c>
      <c r="D683" s="10" t="s">
        <v>307</v>
      </c>
      <c r="E683" s="10"/>
      <c r="F683" s="10"/>
      <c r="G683" s="10">
        <v>10</v>
      </c>
      <c r="H683" s="10"/>
      <c r="I683" s="10"/>
      <c r="J683" s="10"/>
      <c r="K683" s="10"/>
      <c r="L683" s="10">
        <v>8</v>
      </c>
      <c r="M683" s="10"/>
      <c r="N683" s="10"/>
      <c r="O683" s="10"/>
      <c r="P683" s="10">
        <v>10</v>
      </c>
      <c r="Q683" s="10"/>
      <c r="R683" s="10"/>
      <c r="S683" s="10">
        <v>6</v>
      </c>
      <c r="T683" s="10"/>
      <c r="U683" s="10">
        <v>5</v>
      </c>
      <c r="V683" s="9" t="str">
        <f>D683&amp;A683</f>
        <v>Brescia43040</v>
      </c>
      <c r="W683" s="11" t="s">
        <v>33</v>
      </c>
      <c r="X683" s="11" t="s">
        <v>34</v>
      </c>
      <c r="Y683" s="10">
        <v>191</v>
      </c>
      <c r="Z68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83" s="10">
        <v>106</v>
      </c>
      <c r="AB68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83" s="10">
        <v>3</v>
      </c>
      <c r="AD683" s="10">
        <v>9</v>
      </c>
      <c r="AE683" s="10">
        <f>SUM(E683:U683)</f>
        <v>39</v>
      </c>
      <c r="AF683" s="10">
        <f>COUNT(E683:U683)</f>
        <v>5</v>
      </c>
      <c r="AG683" s="15">
        <f>Tableau2[[#This Row],[Teams]]/Tableau2[[#This Row],[Fields]]</f>
        <v>7.8</v>
      </c>
    </row>
    <row r="684" spans="1:33">
      <c r="A684" s="20">
        <v>43040</v>
      </c>
      <c r="B684" s="10" t="s">
        <v>44</v>
      </c>
      <c r="C684" s="22">
        <v>11</v>
      </c>
      <c r="D684" s="10" t="s">
        <v>291</v>
      </c>
      <c r="E684" s="10"/>
      <c r="F684" s="10"/>
      <c r="G684" s="18">
        <v>9</v>
      </c>
      <c r="H684" s="18"/>
      <c r="I684" s="18"/>
      <c r="J684" s="18"/>
      <c r="K684" s="18"/>
      <c r="L684" s="18"/>
      <c r="M684" s="18">
        <v>4</v>
      </c>
      <c r="N684" s="18"/>
      <c r="O684" s="18"/>
      <c r="P684" s="18"/>
      <c r="Q684" s="18">
        <v>12</v>
      </c>
      <c r="R684" s="18"/>
      <c r="S684" s="18"/>
      <c r="T684" s="18">
        <v>10</v>
      </c>
      <c r="U684" s="10"/>
      <c r="V684" s="9" t="str">
        <f>D684&amp;A684</f>
        <v>Hainan43040</v>
      </c>
      <c r="W684" s="21" t="s">
        <v>38</v>
      </c>
      <c r="X684" s="21" t="s">
        <v>39</v>
      </c>
      <c r="Y684" s="10">
        <v>168</v>
      </c>
      <c r="Z68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84" s="10">
        <v>89</v>
      </c>
      <c r="AB68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84" s="10">
        <v>2</v>
      </c>
      <c r="AD684" s="24">
        <v>8</v>
      </c>
      <c r="AE684" s="10">
        <f>SUM(E684:U684)</f>
        <v>35</v>
      </c>
      <c r="AF684" s="10">
        <f>COUNT(E684:U684)</f>
        <v>4</v>
      </c>
      <c r="AG684" s="15">
        <f>Tableau2[[#This Row],[Teams]]/Tableau2[[#This Row],[Fields]]</f>
        <v>8.75</v>
      </c>
    </row>
    <row r="685" spans="1:33">
      <c r="A685" s="20">
        <v>43040</v>
      </c>
      <c r="B685" s="10" t="s">
        <v>44</v>
      </c>
      <c r="C685" s="22">
        <v>11</v>
      </c>
      <c r="D685" s="10" t="s">
        <v>292</v>
      </c>
      <c r="E685" s="10"/>
      <c r="F685" s="10">
        <v>5</v>
      </c>
      <c r="G685" s="10"/>
      <c r="H685" s="10"/>
      <c r="I685" s="10"/>
      <c r="J685" s="10"/>
      <c r="K685" s="10">
        <v>5</v>
      </c>
      <c r="L685" s="10"/>
      <c r="M685" s="10"/>
      <c r="N685" s="10"/>
      <c r="O685" s="10">
        <v>5</v>
      </c>
      <c r="P685" s="10"/>
      <c r="Q685" s="10"/>
      <c r="R685" s="10">
        <v>6</v>
      </c>
      <c r="S685" s="10"/>
      <c r="T685" s="10"/>
      <c r="U685" s="10"/>
      <c r="V685" s="9" t="str">
        <f>D685&amp;A685</f>
        <v>Sachsen43040</v>
      </c>
      <c r="W685" s="21" t="s">
        <v>38</v>
      </c>
      <c r="X685" s="21" t="s">
        <v>41</v>
      </c>
      <c r="Y685" s="10">
        <v>122</v>
      </c>
      <c r="Z685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85" s="10">
        <v>82</v>
      </c>
      <c r="AB68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85" s="10">
        <v>2</v>
      </c>
      <c r="AD685" s="24">
        <v>8</v>
      </c>
      <c r="AE685" s="10">
        <f>SUM(E685:U685)</f>
        <v>21</v>
      </c>
      <c r="AF685" s="10">
        <f>COUNT(E685:U685)</f>
        <v>4</v>
      </c>
      <c r="AG685" s="15">
        <f>Tableau2[[#This Row],[Teams]]/Tableau2[[#This Row],[Fields]]</f>
        <v>5.25</v>
      </c>
    </row>
    <row r="686" spans="1:33">
      <c r="A686" s="16">
        <v>43041</v>
      </c>
      <c r="B686" s="10" t="s">
        <v>46</v>
      </c>
      <c r="C686" s="22">
        <v>11</v>
      </c>
      <c r="D686" s="10" t="s">
        <v>32</v>
      </c>
      <c r="E686" s="10"/>
      <c r="F686" s="10"/>
      <c r="G686" s="10"/>
      <c r="H686" s="10">
        <v>5</v>
      </c>
      <c r="I686" s="10"/>
      <c r="J686" s="10"/>
      <c r="K686" s="10">
        <v>3</v>
      </c>
      <c r="L686" s="10"/>
      <c r="M686" s="10"/>
      <c r="N686" s="10"/>
      <c r="O686" s="10"/>
      <c r="P686" s="10">
        <v>14</v>
      </c>
      <c r="Q686" s="10"/>
      <c r="R686" s="10"/>
      <c r="S686" s="10">
        <v>9</v>
      </c>
      <c r="T686" s="10"/>
      <c r="U686" s="10"/>
      <c r="V686" s="9" t="str">
        <f>D686&amp;A686</f>
        <v>Fantasy43041</v>
      </c>
      <c r="W686" s="11" t="s">
        <v>33</v>
      </c>
      <c r="X686" s="11" t="s">
        <v>34</v>
      </c>
      <c r="Y686" s="10">
        <v>174</v>
      </c>
      <c r="Z686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86" s="10">
        <v>102</v>
      </c>
      <c r="AB68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86" s="10">
        <v>1</v>
      </c>
      <c r="AD686" s="10">
        <v>8</v>
      </c>
      <c r="AE686" s="10">
        <f>SUM(E686:U686)</f>
        <v>31</v>
      </c>
      <c r="AF686" s="10">
        <f>COUNT(E686:U686)</f>
        <v>4</v>
      </c>
      <c r="AG686" s="15">
        <f>Tableau2[[#This Row],[Teams]]/Tableau2[[#This Row],[Fields]]</f>
        <v>7.75</v>
      </c>
    </row>
    <row r="687" spans="1:33">
      <c r="A687" s="20">
        <v>43041</v>
      </c>
      <c r="B687" s="10" t="s">
        <v>46</v>
      </c>
      <c r="C687" s="22">
        <v>11</v>
      </c>
      <c r="D687" s="10" t="s">
        <v>291</v>
      </c>
      <c r="E687" s="10"/>
      <c r="F687" s="10"/>
      <c r="G687" s="18">
        <v>9</v>
      </c>
      <c r="H687" s="18"/>
      <c r="I687" s="18"/>
      <c r="J687" s="18"/>
      <c r="K687" s="18"/>
      <c r="L687" s="18"/>
      <c r="M687" s="18">
        <v>4</v>
      </c>
      <c r="N687" s="18"/>
      <c r="O687" s="18"/>
      <c r="P687" s="18"/>
      <c r="Q687" s="18">
        <v>12</v>
      </c>
      <c r="R687" s="18"/>
      <c r="S687" s="18"/>
      <c r="T687" s="18">
        <v>10</v>
      </c>
      <c r="U687" s="10"/>
      <c r="V687" s="9" t="str">
        <f>D687&amp;A687</f>
        <v>Hainan43041</v>
      </c>
      <c r="W687" s="21" t="s">
        <v>38</v>
      </c>
      <c r="X687" s="21" t="s">
        <v>39</v>
      </c>
      <c r="Y687" s="10">
        <v>219</v>
      </c>
      <c r="Z687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87" s="10">
        <v>111</v>
      </c>
      <c r="AB68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87" s="10">
        <v>2</v>
      </c>
      <c r="AD687" s="24">
        <v>8</v>
      </c>
      <c r="AE687" s="10">
        <f>SUM(E687:U687)</f>
        <v>35</v>
      </c>
      <c r="AF687" s="10">
        <f>COUNT(E687:U687)</f>
        <v>4</v>
      </c>
      <c r="AG687" s="15">
        <f>Tableau2[[#This Row],[Teams]]/Tableau2[[#This Row],[Fields]]</f>
        <v>8.75</v>
      </c>
    </row>
    <row r="688" spans="1:33">
      <c r="A688" s="20">
        <v>43041</v>
      </c>
      <c r="B688" s="10" t="s">
        <v>46</v>
      </c>
      <c r="C688" s="22">
        <v>11</v>
      </c>
      <c r="D688" s="10" t="s">
        <v>292</v>
      </c>
      <c r="E688" s="10"/>
      <c r="F688" s="10">
        <v>5</v>
      </c>
      <c r="G688" s="10"/>
      <c r="H688" s="10"/>
      <c r="I688" s="10"/>
      <c r="J688" s="10"/>
      <c r="K688" s="10">
        <v>5</v>
      </c>
      <c r="L688" s="10"/>
      <c r="M688" s="10"/>
      <c r="N688" s="10"/>
      <c r="O688" s="10">
        <v>5</v>
      </c>
      <c r="P688" s="10"/>
      <c r="Q688" s="10"/>
      <c r="R688" s="10">
        <v>6</v>
      </c>
      <c r="S688" s="10"/>
      <c r="T688" s="10"/>
      <c r="U688" s="10"/>
      <c r="V688" s="9" t="str">
        <f>D688&amp;A688</f>
        <v>Sachsen43041</v>
      </c>
      <c r="W688" s="21" t="s">
        <v>38</v>
      </c>
      <c r="X688" s="21" t="s">
        <v>52</v>
      </c>
      <c r="Y688" s="10">
        <v>137</v>
      </c>
      <c r="Z688" s="10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688" s="10">
        <v>93</v>
      </c>
      <c r="AB688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88" s="10">
        <v>2</v>
      </c>
      <c r="AD688" s="24">
        <v>8</v>
      </c>
      <c r="AE688" s="10">
        <f>SUM(E688:U688)</f>
        <v>21</v>
      </c>
      <c r="AF688" s="10">
        <f>COUNT(E688:U688)</f>
        <v>4</v>
      </c>
      <c r="AG688" s="15">
        <f>Tableau2[[#This Row],[Teams]]/Tableau2[[#This Row],[Fields]]</f>
        <v>5.25</v>
      </c>
    </row>
    <row r="689" spans="1:33">
      <c r="A689" s="16">
        <v>43042</v>
      </c>
      <c r="B689" s="10" t="s">
        <v>48</v>
      </c>
      <c r="C689" s="22">
        <v>11</v>
      </c>
      <c r="D689" s="10" t="s">
        <v>32</v>
      </c>
      <c r="E689" s="10"/>
      <c r="F689" s="10"/>
      <c r="G689" s="10"/>
      <c r="H689" s="10">
        <v>7</v>
      </c>
      <c r="I689" s="10"/>
      <c r="J689" s="10"/>
      <c r="K689" s="10"/>
      <c r="L689" s="10"/>
      <c r="M689" s="10"/>
      <c r="N689" s="10">
        <v>8</v>
      </c>
      <c r="O689" s="10"/>
      <c r="P689" s="10"/>
      <c r="Q689" s="10"/>
      <c r="R689" s="10">
        <v>10</v>
      </c>
      <c r="S689" s="10"/>
      <c r="T689" s="10"/>
      <c r="U689" s="10">
        <v>5</v>
      </c>
      <c r="V689" s="9" t="str">
        <f>D689&amp;A689</f>
        <v>Fantasy43042</v>
      </c>
      <c r="W689" s="11" t="s">
        <v>33</v>
      </c>
      <c r="X689" s="11" t="s">
        <v>39</v>
      </c>
      <c r="Y689" s="10">
        <v>197</v>
      </c>
      <c r="Z689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89" s="10">
        <v>107</v>
      </c>
      <c r="AB68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89" s="10">
        <v>1</v>
      </c>
      <c r="AD689" s="10">
        <v>6</v>
      </c>
      <c r="AE689" s="10">
        <f>SUM(E689:U689)</f>
        <v>30</v>
      </c>
      <c r="AF689" s="10">
        <f>COUNT(E689:U689)</f>
        <v>4</v>
      </c>
      <c r="AG689" s="15">
        <f>Tableau2[[#This Row],[Teams]]/Tableau2[[#This Row],[Fields]]</f>
        <v>7.5</v>
      </c>
    </row>
    <row r="690" spans="1:33">
      <c r="A690" s="20">
        <v>43042</v>
      </c>
      <c r="B690" s="10" t="s">
        <v>48</v>
      </c>
      <c r="C690" s="22">
        <v>11</v>
      </c>
      <c r="D690" s="10" t="s">
        <v>291</v>
      </c>
      <c r="E690" s="10"/>
      <c r="F690" s="10"/>
      <c r="G690" s="18">
        <v>9</v>
      </c>
      <c r="H690" s="18"/>
      <c r="I690" s="18"/>
      <c r="J690" s="18"/>
      <c r="K690" s="18"/>
      <c r="L690" s="18"/>
      <c r="M690" s="18">
        <v>4</v>
      </c>
      <c r="N690" s="18"/>
      <c r="O690" s="18"/>
      <c r="P690" s="18"/>
      <c r="Q690" s="18">
        <v>12</v>
      </c>
      <c r="R690" s="18"/>
      <c r="S690" s="18"/>
      <c r="T690" s="18">
        <v>10</v>
      </c>
      <c r="U690" s="10"/>
      <c r="V690" s="9" t="str">
        <f>D690&amp;A690</f>
        <v>Hainan43042</v>
      </c>
      <c r="W690" s="21" t="s">
        <v>38</v>
      </c>
      <c r="X690" s="21" t="s">
        <v>47</v>
      </c>
      <c r="Y690" s="10">
        <v>166</v>
      </c>
      <c r="Z690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90" s="10">
        <v>94</v>
      </c>
      <c r="AB69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90" s="10">
        <v>2</v>
      </c>
      <c r="AD690" s="24">
        <v>8</v>
      </c>
      <c r="AE690" s="10">
        <f>SUM(E690:U690)</f>
        <v>35</v>
      </c>
      <c r="AF690" s="10">
        <f>COUNT(E690:U690)</f>
        <v>4</v>
      </c>
      <c r="AG690" s="15">
        <f>Tableau2[[#This Row],[Teams]]/Tableau2[[#This Row],[Fields]]</f>
        <v>8.75</v>
      </c>
    </row>
    <row r="691" spans="1:33">
      <c r="A691" s="20">
        <v>43042</v>
      </c>
      <c r="B691" s="10" t="s">
        <v>48</v>
      </c>
      <c r="C691" s="22">
        <v>11</v>
      </c>
      <c r="D691" s="10" t="s">
        <v>292</v>
      </c>
      <c r="E691" s="10"/>
      <c r="F691" s="10">
        <v>5</v>
      </c>
      <c r="G691" s="10"/>
      <c r="H691" s="10"/>
      <c r="I691" s="10"/>
      <c r="J691" s="10"/>
      <c r="K691" s="10">
        <v>5</v>
      </c>
      <c r="L691" s="10"/>
      <c r="M691" s="10"/>
      <c r="N691" s="10"/>
      <c r="O691" s="10">
        <v>5</v>
      </c>
      <c r="P691" s="10"/>
      <c r="Q691" s="10"/>
      <c r="R691" s="10">
        <v>6</v>
      </c>
      <c r="S691" s="10"/>
      <c r="T691" s="10"/>
      <c r="U691" s="10"/>
      <c r="V691" s="9" t="str">
        <f>D691&amp;A691</f>
        <v>Sachsen43042</v>
      </c>
      <c r="W691" s="21" t="s">
        <v>38</v>
      </c>
      <c r="X691" s="21" t="s">
        <v>52</v>
      </c>
      <c r="Y691" s="10">
        <v>105</v>
      </c>
      <c r="Z691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691" s="10">
        <v>70</v>
      </c>
      <c r="AB69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691" s="10">
        <v>2</v>
      </c>
      <c r="AD691" s="24">
        <v>8</v>
      </c>
      <c r="AE691" s="10">
        <f>SUM(E691:U691)</f>
        <v>21</v>
      </c>
      <c r="AF691" s="10">
        <f>COUNT(E691:U691)</f>
        <v>4</v>
      </c>
      <c r="AG691" s="15">
        <f>Tableau2[[#This Row],[Teams]]/Tableau2[[#This Row],[Fields]]</f>
        <v>5.25</v>
      </c>
    </row>
    <row r="692" spans="1:33">
      <c r="A692" s="16">
        <v>43043</v>
      </c>
      <c r="B692" s="10" t="s">
        <v>49</v>
      </c>
      <c r="C692" s="22">
        <v>11</v>
      </c>
      <c r="D692" s="10" t="s">
        <v>311</v>
      </c>
      <c r="E692" s="10"/>
      <c r="F692" s="10">
        <v>13</v>
      </c>
      <c r="G692" s="10"/>
      <c r="H692" s="10"/>
      <c r="I692" s="10"/>
      <c r="J692" s="10"/>
      <c r="K692" s="10"/>
      <c r="L692" s="10">
        <v>9</v>
      </c>
      <c r="M692" s="10"/>
      <c r="N692" s="10"/>
      <c r="O692" s="10">
        <v>9</v>
      </c>
      <c r="P692" s="10"/>
      <c r="Q692" s="10"/>
      <c r="R692" s="10">
        <v>11</v>
      </c>
      <c r="S692" s="10"/>
      <c r="T692" s="10"/>
      <c r="U692" s="10">
        <v>7</v>
      </c>
      <c r="V692" s="9" t="str">
        <f>D692&amp;A692</f>
        <v>Saitama Criterium43043</v>
      </c>
      <c r="W692" s="11" t="s">
        <v>33</v>
      </c>
      <c r="X692" s="11" t="s">
        <v>39</v>
      </c>
      <c r="Y692" s="10">
        <v>57</v>
      </c>
      <c r="Z692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92" s="10">
        <v>29</v>
      </c>
      <c r="AB69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92" s="10">
        <v>1</v>
      </c>
      <c r="AD692" s="10">
        <v>8</v>
      </c>
      <c r="AE692" s="10">
        <f>SUM(E692:U692)</f>
        <v>49</v>
      </c>
      <c r="AF692" s="10">
        <f>COUNT(E692:U692)</f>
        <v>5</v>
      </c>
      <c r="AG692" s="15">
        <f>Tableau2[[#This Row],[Teams]]/Tableau2[[#This Row],[Fields]]</f>
        <v>9.8000000000000007</v>
      </c>
    </row>
    <row r="693" spans="1:33">
      <c r="A693" s="20">
        <v>43043</v>
      </c>
      <c r="B693" s="10" t="s">
        <v>49</v>
      </c>
      <c r="C693" s="22">
        <v>11</v>
      </c>
      <c r="D693" s="10" t="s">
        <v>291</v>
      </c>
      <c r="E693" s="10"/>
      <c r="F693" s="10"/>
      <c r="G693" s="18">
        <v>9</v>
      </c>
      <c r="H693" s="18"/>
      <c r="I693" s="18"/>
      <c r="J693" s="18"/>
      <c r="K693" s="18"/>
      <c r="L693" s="18"/>
      <c r="M693" s="18">
        <v>4</v>
      </c>
      <c r="N693" s="18"/>
      <c r="O693" s="18"/>
      <c r="P693" s="18"/>
      <c r="Q693" s="18">
        <v>12</v>
      </c>
      <c r="R693" s="18"/>
      <c r="S693" s="18"/>
      <c r="T693" s="18">
        <v>10</v>
      </c>
      <c r="U693" s="10"/>
      <c r="V693" s="9" t="str">
        <f>D693&amp;A693</f>
        <v>Hainan43043</v>
      </c>
      <c r="W693" s="21" t="s">
        <v>38</v>
      </c>
      <c r="X693" s="21" t="s">
        <v>34</v>
      </c>
      <c r="Y693" s="10">
        <v>197</v>
      </c>
      <c r="Z693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93" s="10">
        <v>102</v>
      </c>
      <c r="AB69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93" s="10">
        <v>2</v>
      </c>
      <c r="AD693" s="24">
        <v>8</v>
      </c>
      <c r="AE693" s="10">
        <f>SUM(E693:U693)</f>
        <v>35</v>
      </c>
      <c r="AF693" s="10">
        <f>COUNT(E693:U693)</f>
        <v>4</v>
      </c>
      <c r="AG693" s="15">
        <f>Tableau2[[#This Row],[Teams]]/Tableau2[[#This Row],[Fields]]</f>
        <v>8.75</v>
      </c>
    </row>
    <row r="694" spans="1:33">
      <c r="A694" s="16">
        <v>43044</v>
      </c>
      <c r="B694" s="10" t="s">
        <v>50</v>
      </c>
      <c r="C694" s="22">
        <v>11</v>
      </c>
      <c r="D694" s="10" t="s">
        <v>308</v>
      </c>
      <c r="E694" s="10"/>
      <c r="F694" s="10">
        <v>8</v>
      </c>
      <c r="G694" s="10"/>
      <c r="H694" s="10"/>
      <c r="I694" s="10"/>
      <c r="J694" s="10"/>
      <c r="K694" s="10">
        <v>9</v>
      </c>
      <c r="L694" s="10"/>
      <c r="M694" s="10"/>
      <c r="N694" s="10"/>
      <c r="O694" s="10">
        <v>9</v>
      </c>
      <c r="P694" s="10"/>
      <c r="Q694" s="10"/>
      <c r="R694" s="10">
        <v>11</v>
      </c>
      <c r="S694" s="10"/>
      <c r="T694" s="10"/>
      <c r="U694" s="10">
        <v>4</v>
      </c>
      <c r="V694" s="9" t="str">
        <f>D694&amp;A694</f>
        <v>Coimbra43044</v>
      </c>
      <c r="W694" s="11" t="s">
        <v>33</v>
      </c>
      <c r="X694" s="11" t="s">
        <v>34</v>
      </c>
      <c r="Y694" s="10">
        <v>152</v>
      </c>
      <c r="Z694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94" s="10">
        <v>85</v>
      </c>
      <c r="AB69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94" s="10">
        <v>1</v>
      </c>
      <c r="AD694" s="10">
        <v>8</v>
      </c>
      <c r="AE694" s="10">
        <f>SUM(E694:U694)</f>
        <v>41</v>
      </c>
      <c r="AF694" s="10">
        <f>COUNT(E694:U694)</f>
        <v>5</v>
      </c>
      <c r="AG694" s="15">
        <f>Tableau2[[#This Row],[Teams]]/Tableau2[[#This Row],[Fields]]</f>
        <v>8.1999999999999993</v>
      </c>
    </row>
    <row r="695" spans="1:33">
      <c r="A695" s="20">
        <v>43044</v>
      </c>
      <c r="B695" s="10" t="s">
        <v>50</v>
      </c>
      <c r="C695" s="22">
        <v>11</v>
      </c>
      <c r="D695" s="10" t="s">
        <v>291</v>
      </c>
      <c r="E695" s="10"/>
      <c r="F695" s="10"/>
      <c r="G695" s="18">
        <v>9</v>
      </c>
      <c r="H695" s="18"/>
      <c r="I695" s="18"/>
      <c r="J695" s="18"/>
      <c r="K695" s="18"/>
      <c r="L695" s="18"/>
      <c r="M695" s="18">
        <v>4</v>
      </c>
      <c r="N695" s="18"/>
      <c r="O695" s="18"/>
      <c r="P695" s="18"/>
      <c r="Q695" s="18">
        <v>12</v>
      </c>
      <c r="R695" s="18"/>
      <c r="S695" s="18"/>
      <c r="T695" s="18">
        <v>10</v>
      </c>
      <c r="U695" s="10"/>
      <c r="V695" s="9" t="str">
        <f>D695&amp;A695</f>
        <v>Hainan43044</v>
      </c>
      <c r="W695" s="21" t="s">
        <v>38</v>
      </c>
      <c r="X695" s="21" t="s">
        <v>39</v>
      </c>
      <c r="Y695" s="10">
        <v>154</v>
      </c>
      <c r="Z695" s="10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95" s="10">
        <v>82</v>
      </c>
      <c r="AB69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695" s="10">
        <v>2</v>
      </c>
      <c r="AD695" s="24">
        <v>8</v>
      </c>
      <c r="AE695" s="10">
        <f>SUM(E695:U695)</f>
        <v>35</v>
      </c>
      <c r="AF695" s="10">
        <f>COUNT(E695:U695)</f>
        <v>4</v>
      </c>
      <c r="AG695" s="15">
        <f>Tableau2[[#This Row],[Teams]]/Tableau2[[#This Row],[Fields]]</f>
        <v>8.75</v>
      </c>
    </row>
    <row r="696" spans="1:33">
      <c r="A696" s="16">
        <v>43045</v>
      </c>
      <c r="B696" s="10" t="s">
        <v>36</v>
      </c>
      <c r="C696" s="22">
        <v>11</v>
      </c>
      <c r="D696" s="10" t="s">
        <v>309</v>
      </c>
      <c r="E696" s="10"/>
      <c r="F696" s="10"/>
      <c r="G696" s="10"/>
      <c r="H696" s="10">
        <v>12</v>
      </c>
      <c r="I696" s="10"/>
      <c r="J696" s="10"/>
      <c r="K696" s="10"/>
      <c r="L696" s="10"/>
      <c r="M696" s="10">
        <v>6</v>
      </c>
      <c r="N696" s="10"/>
      <c r="O696" s="10"/>
      <c r="P696" s="10">
        <v>16</v>
      </c>
      <c r="Q696" s="10"/>
      <c r="R696" s="10">
        <v>17</v>
      </c>
      <c r="S696" s="10"/>
      <c r="T696" s="10"/>
      <c r="U696" s="10">
        <v>9</v>
      </c>
      <c r="V696" s="9" t="str">
        <f>D696&amp;A696</f>
        <v>Noosa Criterium43045</v>
      </c>
      <c r="W696" s="11" t="s">
        <v>33</v>
      </c>
      <c r="X696" s="11" t="s">
        <v>39</v>
      </c>
      <c r="Y696" s="10">
        <v>35</v>
      </c>
      <c r="Z696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696" s="10">
        <v>32</v>
      </c>
      <c r="AB69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696" s="10">
        <v>1</v>
      </c>
      <c r="AD696" s="10">
        <v>6</v>
      </c>
      <c r="AE696" s="10">
        <f>SUM(E696:U696)</f>
        <v>60</v>
      </c>
      <c r="AF696" s="10">
        <f>COUNT(E696:U696)</f>
        <v>5</v>
      </c>
      <c r="AG696" s="15">
        <f>Tableau2[[#This Row],[Teams]]/Tableau2[[#This Row],[Fields]]</f>
        <v>12</v>
      </c>
    </row>
    <row r="697" spans="1:33">
      <c r="A697" s="49">
        <v>43045</v>
      </c>
      <c r="B697" s="10" t="s">
        <v>36</v>
      </c>
      <c r="C697" s="22">
        <v>11</v>
      </c>
      <c r="D697" s="10" t="s">
        <v>32</v>
      </c>
      <c r="E697" s="10"/>
      <c r="F697" s="10">
        <v>9</v>
      </c>
      <c r="G697" s="10"/>
      <c r="H697" s="10"/>
      <c r="I697" s="10"/>
      <c r="J697" s="10">
        <v>4</v>
      </c>
      <c r="K697" s="10"/>
      <c r="L697" s="10"/>
      <c r="M697" s="10"/>
      <c r="N697" s="10">
        <v>8</v>
      </c>
      <c r="O697" s="10"/>
      <c r="P697" s="10"/>
      <c r="Q697" s="10"/>
      <c r="R697" s="10"/>
      <c r="S697" s="10">
        <v>11</v>
      </c>
      <c r="T697" s="10"/>
      <c r="U697" s="10"/>
      <c r="V697" s="9" t="str">
        <f>D697&amp;A697</f>
        <v>Fantasy43045</v>
      </c>
      <c r="W697" s="21" t="s">
        <v>33</v>
      </c>
      <c r="X697" s="21" t="s">
        <v>34</v>
      </c>
      <c r="Y697" s="10">
        <v>187</v>
      </c>
      <c r="Z697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697" s="10">
        <v>122</v>
      </c>
      <c r="AB69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697" s="10">
        <v>1</v>
      </c>
      <c r="AD697" s="24">
        <v>8</v>
      </c>
      <c r="AE697" s="10">
        <f>SUM(E697:U697)</f>
        <v>32</v>
      </c>
      <c r="AF697" s="10">
        <f>COUNT(E697:U697)</f>
        <v>4</v>
      </c>
      <c r="AG697" s="15">
        <f>Tableau2[[#This Row],[Teams]]/Tableau2[[#This Row],[Fields]]</f>
        <v>8</v>
      </c>
    </row>
    <row r="698" spans="1:33">
      <c r="A698" s="9">
        <v>43046</v>
      </c>
      <c r="B698" s="18" t="s">
        <v>42</v>
      </c>
      <c r="C698" s="22">
        <v>11</v>
      </c>
      <c r="D698" s="10" t="s">
        <v>310</v>
      </c>
      <c r="E698" s="18"/>
      <c r="F698" s="18"/>
      <c r="G698" s="18">
        <v>16</v>
      </c>
      <c r="H698" s="18"/>
      <c r="I698" s="18"/>
      <c r="J698" s="18"/>
      <c r="K698" s="18"/>
      <c r="L698" s="18">
        <v>11</v>
      </c>
      <c r="M698" s="18"/>
      <c r="N698" s="18"/>
      <c r="O698" s="18"/>
      <c r="P698" s="18">
        <v>12</v>
      </c>
      <c r="Q698" s="18"/>
      <c r="R698" s="18">
        <v>13</v>
      </c>
      <c r="S698" s="18"/>
      <c r="T698" s="18">
        <v>7</v>
      </c>
      <c r="U698" s="18"/>
      <c r="V698" s="16" t="str">
        <f>D698&amp;A698</f>
        <v>Lanzarote43046</v>
      </c>
      <c r="W698" s="17" t="s">
        <v>33</v>
      </c>
      <c r="X698" s="17" t="s">
        <v>34</v>
      </c>
      <c r="Y698" s="18">
        <v>174</v>
      </c>
      <c r="Z698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698" s="18">
        <v>99</v>
      </c>
      <c r="AB69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698" s="18">
        <v>3</v>
      </c>
      <c r="AD698" s="18">
        <v>9</v>
      </c>
      <c r="AE698" s="18">
        <f>SUM(E698:U698)</f>
        <v>59</v>
      </c>
      <c r="AF698" s="18">
        <f>COUNT(E698:U698)</f>
        <v>5</v>
      </c>
      <c r="AG698" s="19">
        <f>Tableau2[[#This Row],[Teams]]/Tableau2[[#This Row],[Fields]]</f>
        <v>11.8</v>
      </c>
    </row>
    <row r="699" spans="1:33">
      <c r="A699" s="16">
        <v>43047</v>
      </c>
      <c r="B699" s="10" t="s">
        <v>44</v>
      </c>
      <c r="C699" s="22">
        <v>11</v>
      </c>
      <c r="D699" s="18" t="s">
        <v>32</v>
      </c>
      <c r="E699" s="18"/>
      <c r="F699" s="18"/>
      <c r="G699" s="18">
        <v>4</v>
      </c>
      <c r="H699" s="18"/>
      <c r="I699" s="18"/>
      <c r="J699" s="18"/>
      <c r="K699" s="18"/>
      <c r="L699" s="18">
        <v>6</v>
      </c>
      <c r="M699" s="18"/>
      <c r="N699" s="18"/>
      <c r="O699" s="18"/>
      <c r="P699" s="18"/>
      <c r="Q699" s="18">
        <v>4</v>
      </c>
      <c r="R699" s="18"/>
      <c r="S699" s="18"/>
      <c r="T699" s="18"/>
      <c r="U699" s="18">
        <v>4</v>
      </c>
      <c r="V699" s="16" t="str">
        <f>D699&amp;A699</f>
        <v>Fantasy43047</v>
      </c>
      <c r="W699" s="17" t="s">
        <v>33</v>
      </c>
      <c r="X699" s="17" t="s">
        <v>39</v>
      </c>
      <c r="Y699" s="18">
        <v>201</v>
      </c>
      <c r="Z699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699" s="18">
        <v>116</v>
      </c>
      <c r="AB69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699" s="18">
        <v>1</v>
      </c>
      <c r="AD699" s="18">
        <v>9</v>
      </c>
      <c r="AE699" s="18">
        <f>SUM(E699:U699)</f>
        <v>18</v>
      </c>
      <c r="AF699" s="18">
        <f>COUNT(E699:U699)</f>
        <v>4</v>
      </c>
      <c r="AG699" s="19">
        <f>Tableau2[[#This Row],[Teams]]/Tableau2[[#This Row],[Fields]]</f>
        <v>4.5</v>
      </c>
    </row>
    <row r="700" spans="1:33">
      <c r="A700" s="9">
        <v>43047</v>
      </c>
      <c r="B700" s="10" t="s">
        <v>44</v>
      </c>
      <c r="C700" s="22">
        <v>11</v>
      </c>
      <c r="D700" s="18" t="s">
        <v>318</v>
      </c>
      <c r="E700" s="18"/>
      <c r="F700" s="18">
        <v>8</v>
      </c>
      <c r="G700" s="18"/>
      <c r="H700" s="18"/>
      <c r="I700" s="18"/>
      <c r="J700" s="18"/>
      <c r="K700" s="18">
        <v>7</v>
      </c>
      <c r="L700" s="18"/>
      <c r="M700" s="18"/>
      <c r="N700" s="18"/>
      <c r="O700" s="18">
        <v>9</v>
      </c>
      <c r="P700" s="18"/>
      <c r="Q700" s="18"/>
      <c r="R700" s="18">
        <v>13</v>
      </c>
      <c r="S700" s="18"/>
      <c r="T700" s="18">
        <v>8</v>
      </c>
      <c r="U700" s="18"/>
      <c r="V700" s="9" t="str">
        <f>D700&amp;A700</f>
        <v>Andes43047</v>
      </c>
      <c r="W700" s="22" t="s">
        <v>38</v>
      </c>
      <c r="X700" s="21" t="s">
        <v>45</v>
      </c>
      <c r="Y700" s="10">
        <v>44</v>
      </c>
      <c r="Z700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00" s="10">
        <v>43</v>
      </c>
      <c r="AB70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00" s="18">
        <v>3</v>
      </c>
      <c r="AD700" s="23">
        <v>9</v>
      </c>
      <c r="AE700" s="10">
        <f>SUM(E700:U700)</f>
        <v>45</v>
      </c>
      <c r="AF700" s="10">
        <f>COUNT(E700:U700)</f>
        <v>5</v>
      </c>
      <c r="AG700" s="15">
        <f>Tableau2[[#This Row],[Teams]]/Tableau2[[#This Row],[Fields]]</f>
        <v>9</v>
      </c>
    </row>
    <row r="701" spans="1:33">
      <c r="A701" s="49">
        <v>43047</v>
      </c>
      <c r="B701" s="10" t="s">
        <v>44</v>
      </c>
      <c r="C701" s="22">
        <v>11</v>
      </c>
      <c r="D701" s="18" t="s">
        <v>319</v>
      </c>
      <c r="E701" s="18"/>
      <c r="F701" s="18"/>
      <c r="G701" s="18"/>
      <c r="H701" s="18">
        <v>8</v>
      </c>
      <c r="I701" s="18"/>
      <c r="J701" s="18"/>
      <c r="K701" s="18"/>
      <c r="L701" s="18"/>
      <c r="M701" s="18"/>
      <c r="N701" s="18">
        <v>3</v>
      </c>
      <c r="O701" s="18"/>
      <c r="P701" s="18"/>
      <c r="Q701" s="18">
        <v>9</v>
      </c>
      <c r="R701" s="18"/>
      <c r="S701" s="18">
        <v>12</v>
      </c>
      <c r="T701" s="18"/>
      <c r="U701" s="18"/>
      <c r="V701" s="9" t="str">
        <f>D701&amp;A701</f>
        <v>Fuzhou43047</v>
      </c>
      <c r="W701" s="22" t="s">
        <v>38</v>
      </c>
      <c r="X701" s="21" t="s">
        <v>47</v>
      </c>
      <c r="Y701" s="10">
        <v>116</v>
      </c>
      <c r="Z701" s="18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701" s="10">
        <v>72</v>
      </c>
      <c r="AB70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701" s="18">
        <v>2</v>
      </c>
      <c r="AD701" s="23">
        <v>8</v>
      </c>
      <c r="AE701" s="10">
        <f>SUM(E701:U701)</f>
        <v>32</v>
      </c>
      <c r="AF701" s="10">
        <f>COUNT(E701:U701)</f>
        <v>4</v>
      </c>
      <c r="AG701" s="15">
        <f>Tableau2[[#This Row],[Teams]]/Tableau2[[#This Row],[Fields]]</f>
        <v>8</v>
      </c>
    </row>
    <row r="702" spans="1:33">
      <c r="A702" s="9">
        <v>43048</v>
      </c>
      <c r="B702" s="10" t="s">
        <v>46</v>
      </c>
      <c r="C702" s="22">
        <v>11</v>
      </c>
      <c r="D702" s="18" t="s">
        <v>32</v>
      </c>
      <c r="E702" s="18"/>
      <c r="F702" s="18"/>
      <c r="G702" s="18"/>
      <c r="H702" s="18">
        <v>7</v>
      </c>
      <c r="I702" s="18"/>
      <c r="J702" s="18"/>
      <c r="K702" s="18"/>
      <c r="L702" s="18"/>
      <c r="M702" s="18">
        <v>4</v>
      </c>
      <c r="N702" s="18"/>
      <c r="O702" s="18"/>
      <c r="P702" s="18"/>
      <c r="Q702" s="18"/>
      <c r="R702" s="18">
        <v>7</v>
      </c>
      <c r="S702" s="18"/>
      <c r="T702" s="18"/>
      <c r="U702" s="18">
        <v>1</v>
      </c>
      <c r="V702" s="9" t="str">
        <f>D702&amp;A702</f>
        <v>Fantasy43048</v>
      </c>
      <c r="W702" s="17" t="s">
        <v>33</v>
      </c>
      <c r="X702" s="11" t="s">
        <v>39</v>
      </c>
      <c r="Y702" s="10">
        <v>163</v>
      </c>
      <c r="Z702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02" s="10">
        <v>94</v>
      </c>
      <c r="AB70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02" s="18">
        <v>1</v>
      </c>
      <c r="AD702" s="18">
        <v>8</v>
      </c>
      <c r="AE702" s="10">
        <f>SUM(E702:U702)</f>
        <v>19</v>
      </c>
      <c r="AF702" s="10">
        <f>COUNT(E702:U702)</f>
        <v>4</v>
      </c>
      <c r="AG702" s="15">
        <f>Tableau2[[#This Row],[Teams]]/Tableau2[[#This Row],[Fields]]</f>
        <v>4.75</v>
      </c>
    </row>
    <row r="703" spans="1:33">
      <c r="A703" s="16">
        <v>43048</v>
      </c>
      <c r="B703" s="10" t="s">
        <v>46</v>
      </c>
      <c r="C703" s="22">
        <v>11</v>
      </c>
      <c r="D703" s="18" t="s">
        <v>318</v>
      </c>
      <c r="E703" s="18"/>
      <c r="F703" s="18">
        <v>8</v>
      </c>
      <c r="G703" s="18"/>
      <c r="H703" s="18"/>
      <c r="I703" s="18"/>
      <c r="J703" s="18"/>
      <c r="K703" s="18">
        <v>7</v>
      </c>
      <c r="L703" s="18"/>
      <c r="M703" s="18"/>
      <c r="N703" s="18"/>
      <c r="O703" s="18">
        <v>9</v>
      </c>
      <c r="P703" s="18"/>
      <c r="Q703" s="18"/>
      <c r="R703" s="18">
        <v>13</v>
      </c>
      <c r="S703" s="18"/>
      <c r="T703" s="18">
        <v>8</v>
      </c>
      <c r="U703" s="18"/>
      <c r="V703" s="16" t="str">
        <f>D703&amp;A703</f>
        <v>Andes43048</v>
      </c>
      <c r="W703" s="22" t="s">
        <v>38</v>
      </c>
      <c r="X703" s="22" t="s">
        <v>39</v>
      </c>
      <c r="Y703" s="18">
        <v>195</v>
      </c>
      <c r="Z703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03" s="18">
        <v>105</v>
      </c>
      <c r="AB70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03" s="18">
        <v>3</v>
      </c>
      <c r="AD703" s="23">
        <v>9</v>
      </c>
      <c r="AE703" s="18">
        <f>SUM(E703:U703)</f>
        <v>45</v>
      </c>
      <c r="AF703" s="18">
        <f>COUNT(E703:U703)</f>
        <v>5</v>
      </c>
      <c r="AG703" s="19">
        <f>Tableau2[[#This Row],[Teams]]/Tableau2[[#This Row],[Fields]]</f>
        <v>9</v>
      </c>
    </row>
    <row r="704" spans="1:33">
      <c r="A704" s="20">
        <v>43048</v>
      </c>
      <c r="B704" s="10" t="s">
        <v>46</v>
      </c>
      <c r="C704" s="22">
        <v>11</v>
      </c>
      <c r="D704" s="18" t="s">
        <v>319</v>
      </c>
      <c r="E704" s="18"/>
      <c r="F704" s="18"/>
      <c r="G704" s="18"/>
      <c r="H704" s="18">
        <v>8</v>
      </c>
      <c r="I704" s="18"/>
      <c r="J704" s="18"/>
      <c r="K704" s="18"/>
      <c r="L704" s="18"/>
      <c r="M704" s="18"/>
      <c r="N704" s="18">
        <v>3</v>
      </c>
      <c r="O704" s="18"/>
      <c r="P704" s="18"/>
      <c r="Q704" s="18">
        <v>9</v>
      </c>
      <c r="R704" s="18"/>
      <c r="S704" s="18">
        <v>12</v>
      </c>
      <c r="T704" s="18"/>
      <c r="U704" s="18"/>
      <c r="V704" s="16" t="str">
        <f>D704&amp;A704</f>
        <v>Fuzhou43048</v>
      </c>
      <c r="W704" s="22" t="s">
        <v>38</v>
      </c>
      <c r="X704" s="22" t="s">
        <v>39</v>
      </c>
      <c r="Y704" s="18">
        <v>127</v>
      </c>
      <c r="Z704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04" s="18">
        <v>77</v>
      </c>
      <c r="AB70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04" s="18">
        <v>2</v>
      </c>
      <c r="AD704" s="23">
        <v>8</v>
      </c>
      <c r="AE704" s="18">
        <f>SUM(E704:U704)</f>
        <v>32</v>
      </c>
      <c r="AF704" s="18">
        <f>COUNT(E704:U704)</f>
        <v>4</v>
      </c>
      <c r="AG704" s="19">
        <f>Tableau2[[#This Row],[Teams]]/Tableau2[[#This Row],[Fields]]</f>
        <v>8</v>
      </c>
    </row>
    <row r="705" spans="1:33">
      <c r="A705" s="16">
        <v>43049</v>
      </c>
      <c r="B705" s="10" t="s">
        <v>48</v>
      </c>
      <c r="C705" s="22">
        <v>11</v>
      </c>
      <c r="D705" s="18" t="s">
        <v>32</v>
      </c>
      <c r="E705" s="18"/>
      <c r="F705" s="18"/>
      <c r="G705" s="18">
        <v>3</v>
      </c>
      <c r="H705" s="18"/>
      <c r="I705" s="18"/>
      <c r="J705" s="18"/>
      <c r="K705" s="18"/>
      <c r="L705" s="18">
        <v>2</v>
      </c>
      <c r="M705" s="18"/>
      <c r="N705" s="18"/>
      <c r="O705" s="18"/>
      <c r="P705" s="18">
        <v>3</v>
      </c>
      <c r="Q705" s="18"/>
      <c r="R705" s="18"/>
      <c r="S705" s="18"/>
      <c r="T705" s="18">
        <v>3</v>
      </c>
      <c r="U705" s="18"/>
      <c r="V705" s="16" t="str">
        <f>D705&amp;A705</f>
        <v>Fantasy43049</v>
      </c>
      <c r="W705" s="17" t="s">
        <v>33</v>
      </c>
      <c r="X705" s="17" t="s">
        <v>34</v>
      </c>
      <c r="Y705" s="18">
        <v>216</v>
      </c>
      <c r="Z705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05" s="18">
        <v>124</v>
      </c>
      <c r="AB70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05" s="18">
        <v>1</v>
      </c>
      <c r="AD705" s="18">
        <v>8</v>
      </c>
      <c r="AE705" s="18">
        <f>SUM(E705:U705)</f>
        <v>11</v>
      </c>
      <c r="AF705" s="18">
        <f>COUNT(E705:U705)</f>
        <v>4</v>
      </c>
      <c r="AG705" s="19">
        <f>Tableau2[[#This Row],[Teams]]/Tableau2[[#This Row],[Fields]]</f>
        <v>2.75</v>
      </c>
    </row>
    <row r="706" spans="1:33">
      <c r="A706" s="16">
        <v>43049</v>
      </c>
      <c r="B706" s="10" t="s">
        <v>48</v>
      </c>
      <c r="C706" s="22">
        <v>11</v>
      </c>
      <c r="D706" s="18" t="s">
        <v>318</v>
      </c>
      <c r="E706" s="18"/>
      <c r="F706" s="18">
        <v>8</v>
      </c>
      <c r="G706" s="18"/>
      <c r="H706" s="18"/>
      <c r="I706" s="18"/>
      <c r="J706" s="18"/>
      <c r="K706" s="18">
        <v>7</v>
      </c>
      <c r="L706" s="18"/>
      <c r="M706" s="18"/>
      <c r="N706" s="18"/>
      <c r="O706" s="18">
        <v>9</v>
      </c>
      <c r="P706" s="18"/>
      <c r="Q706" s="18"/>
      <c r="R706" s="18">
        <v>13</v>
      </c>
      <c r="S706" s="18"/>
      <c r="T706" s="18">
        <v>8</v>
      </c>
      <c r="U706" s="18"/>
      <c r="V706" s="16" t="str">
        <f>D706&amp;A706</f>
        <v>Andes43049</v>
      </c>
      <c r="W706" s="22" t="s">
        <v>38</v>
      </c>
      <c r="X706" s="22" t="s">
        <v>34</v>
      </c>
      <c r="Y706" s="18">
        <v>151</v>
      </c>
      <c r="Z706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06" s="18">
        <v>88</v>
      </c>
      <c r="AB70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06" s="18">
        <v>3</v>
      </c>
      <c r="AD706" s="23">
        <v>9</v>
      </c>
      <c r="AE706" s="18">
        <f>SUM(E706:U706)</f>
        <v>45</v>
      </c>
      <c r="AF706" s="18">
        <f>COUNT(E706:U706)</f>
        <v>5</v>
      </c>
      <c r="AG706" s="19">
        <f>Tableau2[[#This Row],[Teams]]/Tableau2[[#This Row],[Fields]]</f>
        <v>9</v>
      </c>
    </row>
    <row r="707" spans="1:33">
      <c r="A707" s="20">
        <v>43049</v>
      </c>
      <c r="B707" s="10" t="s">
        <v>48</v>
      </c>
      <c r="C707" s="22">
        <v>11</v>
      </c>
      <c r="D707" s="18" t="s">
        <v>319</v>
      </c>
      <c r="E707" s="18"/>
      <c r="F707" s="18"/>
      <c r="G707" s="18"/>
      <c r="H707" s="18">
        <v>8</v>
      </c>
      <c r="I707" s="18"/>
      <c r="J707" s="18"/>
      <c r="K707" s="18"/>
      <c r="L707" s="18"/>
      <c r="M707" s="18"/>
      <c r="N707" s="18">
        <v>3</v>
      </c>
      <c r="O707" s="18"/>
      <c r="P707" s="18"/>
      <c r="Q707" s="18">
        <v>9</v>
      </c>
      <c r="R707" s="18"/>
      <c r="S707" s="18">
        <v>12</v>
      </c>
      <c r="T707" s="18"/>
      <c r="U707" s="18"/>
      <c r="V707" s="16" t="str">
        <f>D707&amp;A707</f>
        <v>Fuzhou43049</v>
      </c>
      <c r="W707" s="22" t="s">
        <v>38</v>
      </c>
      <c r="X707" s="22" t="s">
        <v>34</v>
      </c>
      <c r="Y707" s="18">
        <v>135</v>
      </c>
      <c r="Z707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07" s="18">
        <v>82</v>
      </c>
      <c r="AB70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07" s="18">
        <v>2</v>
      </c>
      <c r="AD707" s="23">
        <v>8</v>
      </c>
      <c r="AE707" s="18">
        <f>SUM(E707:U707)</f>
        <v>32</v>
      </c>
      <c r="AF707" s="18">
        <f>COUNT(E707:U707)</f>
        <v>4</v>
      </c>
      <c r="AG707" s="19">
        <f>Tableau2[[#This Row],[Teams]]/Tableau2[[#This Row],[Fields]]</f>
        <v>8</v>
      </c>
    </row>
    <row r="708" spans="1:33">
      <c r="A708" s="16">
        <v>43050</v>
      </c>
      <c r="B708" s="10" t="s">
        <v>49</v>
      </c>
      <c r="C708" s="22">
        <v>11</v>
      </c>
      <c r="D708" s="18" t="s">
        <v>32</v>
      </c>
      <c r="E708" s="18"/>
      <c r="F708" s="18">
        <v>4</v>
      </c>
      <c r="G708" s="18"/>
      <c r="H708" s="18"/>
      <c r="I708" s="18"/>
      <c r="J708" s="18">
        <v>6</v>
      </c>
      <c r="K708" s="18"/>
      <c r="L708" s="18"/>
      <c r="M708" s="18"/>
      <c r="N708" s="18"/>
      <c r="O708" s="18"/>
      <c r="P708" s="18">
        <v>8</v>
      </c>
      <c r="Q708" s="18"/>
      <c r="R708" s="18"/>
      <c r="S708" s="18"/>
      <c r="T708" s="18"/>
      <c r="U708" s="18">
        <v>5</v>
      </c>
      <c r="V708" s="16" t="str">
        <f>D708&amp;A708</f>
        <v>Fantasy43050</v>
      </c>
      <c r="W708" s="17" t="s">
        <v>33</v>
      </c>
      <c r="X708" s="17" t="s">
        <v>39</v>
      </c>
      <c r="Y708" s="18">
        <v>182</v>
      </c>
      <c r="Z708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08" s="18">
        <v>99</v>
      </c>
      <c r="AB70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08" s="18">
        <v>1</v>
      </c>
      <c r="AD708" s="18">
        <v>8</v>
      </c>
      <c r="AE708" s="18">
        <f>SUM(E708:U708)</f>
        <v>23</v>
      </c>
      <c r="AF708" s="18">
        <f>COUNT(E708:U708)</f>
        <v>4</v>
      </c>
      <c r="AG708" s="19">
        <f>Tableau2[[#This Row],[Teams]]/Tableau2[[#This Row],[Fields]]</f>
        <v>5.75</v>
      </c>
    </row>
    <row r="709" spans="1:33">
      <c r="A709" s="16">
        <v>43050</v>
      </c>
      <c r="B709" s="10" t="s">
        <v>49</v>
      </c>
      <c r="C709" s="22">
        <v>11</v>
      </c>
      <c r="D709" s="18" t="s">
        <v>318</v>
      </c>
      <c r="E709" s="18"/>
      <c r="F709" s="18">
        <v>8</v>
      </c>
      <c r="G709" s="18"/>
      <c r="H709" s="18"/>
      <c r="I709" s="18"/>
      <c r="J709" s="18"/>
      <c r="K709" s="18">
        <v>7</v>
      </c>
      <c r="L709" s="18"/>
      <c r="M709" s="18"/>
      <c r="N709" s="18"/>
      <c r="O709" s="18">
        <v>9</v>
      </c>
      <c r="P709" s="18"/>
      <c r="Q709" s="18"/>
      <c r="R709" s="18">
        <v>13</v>
      </c>
      <c r="S709" s="18"/>
      <c r="T709" s="18">
        <v>8</v>
      </c>
      <c r="U709" s="18"/>
      <c r="V709" s="16" t="str">
        <f>D709&amp;A709</f>
        <v>Andes43050</v>
      </c>
      <c r="W709" s="22" t="s">
        <v>38</v>
      </c>
      <c r="X709" s="22" t="s">
        <v>34</v>
      </c>
      <c r="Y709" s="18">
        <v>238</v>
      </c>
      <c r="Z709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09" s="18">
        <v>124</v>
      </c>
      <c r="AB70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09" s="18">
        <v>3</v>
      </c>
      <c r="AD709" s="23">
        <v>9</v>
      </c>
      <c r="AE709" s="18">
        <f>SUM(E709:U709)</f>
        <v>45</v>
      </c>
      <c r="AF709" s="18">
        <f>COUNT(E709:U709)</f>
        <v>5</v>
      </c>
      <c r="AG709" s="19">
        <f>Tableau2[[#This Row],[Teams]]/Tableau2[[#This Row],[Fields]]</f>
        <v>9</v>
      </c>
    </row>
    <row r="710" spans="1:33">
      <c r="A710" s="20">
        <v>43050</v>
      </c>
      <c r="B710" s="10" t="s">
        <v>49</v>
      </c>
      <c r="C710" s="22">
        <v>11</v>
      </c>
      <c r="D710" s="18" t="s">
        <v>319</v>
      </c>
      <c r="E710" s="18"/>
      <c r="F710" s="18"/>
      <c r="G710" s="18"/>
      <c r="H710" s="18">
        <v>8</v>
      </c>
      <c r="I710" s="18"/>
      <c r="J710" s="18"/>
      <c r="K710" s="18"/>
      <c r="L710" s="18"/>
      <c r="M710" s="18"/>
      <c r="N710" s="18">
        <v>3</v>
      </c>
      <c r="O710" s="18"/>
      <c r="P710" s="18"/>
      <c r="Q710" s="18">
        <v>9</v>
      </c>
      <c r="R710" s="18"/>
      <c r="S710" s="18">
        <v>12</v>
      </c>
      <c r="T710" s="18"/>
      <c r="U710" s="18"/>
      <c r="V710" s="16" t="str">
        <f>D710&amp;A710</f>
        <v>Fuzhou43050</v>
      </c>
      <c r="W710" s="22" t="s">
        <v>38</v>
      </c>
      <c r="X710" s="22" t="s">
        <v>47</v>
      </c>
      <c r="Y710" s="18">
        <v>131</v>
      </c>
      <c r="Z710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10" s="18">
        <v>81</v>
      </c>
      <c r="AB71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10" s="18">
        <v>2</v>
      </c>
      <c r="AD710" s="23">
        <v>8</v>
      </c>
      <c r="AE710" s="18">
        <f>SUM(E710:U710)</f>
        <v>32</v>
      </c>
      <c r="AF710" s="18">
        <f>COUNT(E710:U710)</f>
        <v>4</v>
      </c>
      <c r="AG710" s="19">
        <f>Tableau2[[#This Row],[Teams]]/Tableau2[[#This Row],[Fields]]</f>
        <v>8</v>
      </c>
    </row>
    <row r="711" spans="1:33">
      <c r="A711" s="16">
        <v>43051</v>
      </c>
      <c r="B711" s="10" t="s">
        <v>50</v>
      </c>
      <c r="C711" s="22">
        <v>11</v>
      </c>
      <c r="D711" s="18" t="s">
        <v>312</v>
      </c>
      <c r="E711" s="18"/>
      <c r="F711" s="18"/>
      <c r="G711" s="18">
        <v>5</v>
      </c>
      <c r="H711" s="18"/>
      <c r="I711" s="18"/>
      <c r="J711" s="18"/>
      <c r="K711" s="18"/>
      <c r="L711" s="18">
        <v>5</v>
      </c>
      <c r="M711" s="18"/>
      <c r="N711" s="18"/>
      <c r="O711" s="18"/>
      <c r="P711" s="18"/>
      <c r="Q711" s="18">
        <v>5</v>
      </c>
      <c r="R711" s="18"/>
      <c r="S711" s="18"/>
      <c r="T711" s="18"/>
      <c r="U711" s="18">
        <v>2</v>
      </c>
      <c r="V711" s="16" t="str">
        <f>D711&amp;A711</f>
        <v>Okinawa43051</v>
      </c>
      <c r="W711" s="17" t="s">
        <v>33</v>
      </c>
      <c r="X711" s="17" t="s">
        <v>34</v>
      </c>
      <c r="Y711" s="18">
        <v>200</v>
      </c>
      <c r="Z711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11" s="18">
        <v>107</v>
      </c>
      <c r="AB71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11" s="18">
        <v>2</v>
      </c>
      <c r="AD711" s="18">
        <v>8</v>
      </c>
      <c r="AE711" s="18">
        <f>SUM(E711:U711)</f>
        <v>17</v>
      </c>
      <c r="AF711" s="18">
        <f>COUNT(E711:U711)</f>
        <v>4</v>
      </c>
      <c r="AG711" s="19">
        <f>Tableau2[[#This Row],[Teams]]/Tableau2[[#This Row],[Fields]]</f>
        <v>4.25</v>
      </c>
    </row>
    <row r="712" spans="1:33">
      <c r="A712" s="16">
        <v>43051</v>
      </c>
      <c r="B712" s="10" t="s">
        <v>50</v>
      </c>
      <c r="C712" s="22">
        <v>11</v>
      </c>
      <c r="D712" s="18" t="s">
        <v>318</v>
      </c>
      <c r="E712" s="18"/>
      <c r="F712" s="18">
        <v>8</v>
      </c>
      <c r="G712" s="18"/>
      <c r="H712" s="18"/>
      <c r="I712" s="18"/>
      <c r="J712" s="18"/>
      <c r="K712" s="18">
        <v>7</v>
      </c>
      <c r="L712" s="18"/>
      <c r="M712" s="18"/>
      <c r="N712" s="18"/>
      <c r="O712" s="18">
        <v>9</v>
      </c>
      <c r="P712" s="18"/>
      <c r="Q712" s="18"/>
      <c r="R712" s="18">
        <v>13</v>
      </c>
      <c r="S712" s="18"/>
      <c r="T712" s="18">
        <v>8</v>
      </c>
      <c r="U712" s="18"/>
      <c r="V712" s="16" t="str">
        <f>D712&amp;A712</f>
        <v>Andes43051</v>
      </c>
      <c r="W712" s="22" t="s">
        <v>38</v>
      </c>
      <c r="X712" s="22" t="s">
        <v>47</v>
      </c>
      <c r="Y712" s="18">
        <v>182</v>
      </c>
      <c r="Z712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12" s="18">
        <v>107</v>
      </c>
      <c r="AB71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12" s="18">
        <v>3</v>
      </c>
      <c r="AD712" s="23">
        <v>9</v>
      </c>
      <c r="AE712" s="18">
        <f>SUM(E712:U712)</f>
        <v>45</v>
      </c>
      <c r="AF712" s="18">
        <f>COUNT(E712:U712)</f>
        <v>5</v>
      </c>
      <c r="AG712" s="19">
        <f>Tableau2[[#This Row],[Teams]]/Tableau2[[#This Row],[Fields]]</f>
        <v>9</v>
      </c>
    </row>
    <row r="713" spans="1:33">
      <c r="A713" s="20">
        <v>43051</v>
      </c>
      <c r="B713" s="10" t="s">
        <v>50</v>
      </c>
      <c r="C713" s="22">
        <v>11</v>
      </c>
      <c r="D713" s="18" t="s">
        <v>319</v>
      </c>
      <c r="E713" s="18"/>
      <c r="F713" s="18"/>
      <c r="G713" s="18"/>
      <c r="H713" s="18">
        <v>8</v>
      </c>
      <c r="I713" s="18"/>
      <c r="J713" s="18"/>
      <c r="K713" s="18"/>
      <c r="L713" s="18"/>
      <c r="M713" s="18"/>
      <c r="N713" s="18">
        <v>3</v>
      </c>
      <c r="O713" s="18"/>
      <c r="P713" s="18"/>
      <c r="Q713" s="18">
        <v>9</v>
      </c>
      <c r="R713" s="18"/>
      <c r="S713" s="18">
        <v>12</v>
      </c>
      <c r="T713" s="18"/>
      <c r="U713" s="18"/>
      <c r="V713" s="16" t="str">
        <f>D713&amp;A713</f>
        <v>Fuzhou43051</v>
      </c>
      <c r="W713" s="22" t="s">
        <v>38</v>
      </c>
      <c r="X713" s="22" t="s">
        <v>39</v>
      </c>
      <c r="Y713" s="18">
        <v>126</v>
      </c>
      <c r="Z713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13" s="18">
        <v>76</v>
      </c>
      <c r="AB71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13" s="18">
        <v>2</v>
      </c>
      <c r="AD713" s="23">
        <v>8</v>
      </c>
      <c r="AE713" s="18">
        <f>SUM(E713:U713)</f>
        <v>32</v>
      </c>
      <c r="AF713" s="18">
        <f>COUNT(E713:U713)</f>
        <v>4</v>
      </c>
      <c r="AG713" s="19">
        <f>Tableau2[[#This Row],[Teams]]/Tableau2[[#This Row],[Fields]]</f>
        <v>8</v>
      </c>
    </row>
    <row r="714" spans="1:33">
      <c r="A714" s="16">
        <v>43052</v>
      </c>
      <c r="B714" s="10" t="s">
        <v>36</v>
      </c>
      <c r="C714" s="22">
        <v>11</v>
      </c>
      <c r="D714" s="18" t="s">
        <v>313</v>
      </c>
      <c r="E714" s="18"/>
      <c r="F714" s="18"/>
      <c r="G714" s="18"/>
      <c r="H714" s="18">
        <v>10</v>
      </c>
      <c r="I714" s="18"/>
      <c r="J714" s="18"/>
      <c r="K714" s="18"/>
      <c r="L714" s="18"/>
      <c r="M714" s="18">
        <v>8</v>
      </c>
      <c r="N714" s="18"/>
      <c r="O714" s="18"/>
      <c r="P714" s="18">
        <v>18</v>
      </c>
      <c r="Q714" s="18"/>
      <c r="R714" s="18">
        <v>22</v>
      </c>
      <c r="S714" s="18"/>
      <c r="T714" s="18"/>
      <c r="U714" s="18">
        <v>7</v>
      </c>
      <c r="V714" s="16" t="str">
        <f>D714&amp;A714</f>
        <v>Siejka Criterium43052</v>
      </c>
      <c r="W714" s="17" t="s">
        <v>33</v>
      </c>
      <c r="X714" s="17" t="s">
        <v>39</v>
      </c>
      <c r="Y714" s="18">
        <v>48</v>
      </c>
      <c r="Z71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14" s="18">
        <v>38</v>
      </c>
      <c r="AB71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14" s="18">
        <v>1</v>
      </c>
      <c r="AD714" s="18">
        <v>8</v>
      </c>
      <c r="AE714" s="18">
        <f>SUM(E714:U714)</f>
        <v>65</v>
      </c>
      <c r="AF714" s="18">
        <f>COUNT(E714:U714)</f>
        <v>5</v>
      </c>
      <c r="AG714" s="19">
        <f>Tableau2[[#This Row],[Teams]]/Tableau2[[#This Row],[Fields]]</f>
        <v>13</v>
      </c>
    </row>
    <row r="715" spans="1:33">
      <c r="A715" s="16">
        <v>43052</v>
      </c>
      <c r="B715" s="10" t="s">
        <v>36</v>
      </c>
      <c r="C715" s="22">
        <v>11</v>
      </c>
      <c r="D715" s="18" t="s">
        <v>318</v>
      </c>
      <c r="E715" s="18"/>
      <c r="F715" s="18">
        <v>8</v>
      </c>
      <c r="G715" s="18"/>
      <c r="H715" s="18"/>
      <c r="I715" s="18"/>
      <c r="J715" s="18"/>
      <c r="K715" s="18">
        <v>7</v>
      </c>
      <c r="L715" s="18"/>
      <c r="M715" s="18"/>
      <c r="N715" s="18"/>
      <c r="O715" s="18">
        <v>9</v>
      </c>
      <c r="P715" s="18"/>
      <c r="Q715" s="18"/>
      <c r="R715" s="18">
        <v>13</v>
      </c>
      <c r="S715" s="18"/>
      <c r="T715" s="18">
        <v>8</v>
      </c>
      <c r="U715" s="18"/>
      <c r="V715" s="16" t="str">
        <f>D715&amp;A715</f>
        <v>Andes43052</v>
      </c>
      <c r="W715" s="22" t="s">
        <v>38</v>
      </c>
      <c r="X715" s="22" t="s">
        <v>47</v>
      </c>
      <c r="Y715" s="18">
        <v>256</v>
      </c>
      <c r="Z715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15" s="18">
        <v>135</v>
      </c>
      <c r="AB71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15" s="18">
        <v>3</v>
      </c>
      <c r="AD715" s="23">
        <v>9</v>
      </c>
      <c r="AE715" s="18">
        <f>SUM(E715:U715)</f>
        <v>45</v>
      </c>
      <c r="AF715" s="18">
        <f>COUNT(E715:U715)</f>
        <v>5</v>
      </c>
      <c r="AG715" s="19">
        <f>Tableau2[[#This Row],[Teams]]/Tableau2[[#This Row],[Fields]]</f>
        <v>9</v>
      </c>
    </row>
    <row r="716" spans="1:33">
      <c r="A716" s="9">
        <v>43053</v>
      </c>
      <c r="B716" s="10" t="s">
        <v>42</v>
      </c>
      <c r="C716" s="21">
        <v>11</v>
      </c>
      <c r="D716" s="10" t="s">
        <v>32</v>
      </c>
      <c r="E716" s="10">
        <v>5</v>
      </c>
      <c r="F716" s="10"/>
      <c r="G716" s="10"/>
      <c r="H716" s="10"/>
      <c r="I716" s="10"/>
      <c r="J716" s="10">
        <v>2</v>
      </c>
      <c r="K716" s="10"/>
      <c r="L716" s="10"/>
      <c r="M716" s="10"/>
      <c r="N716" s="10">
        <v>8</v>
      </c>
      <c r="O716" s="10"/>
      <c r="P716" s="10"/>
      <c r="Q716" s="10">
        <v>13</v>
      </c>
      <c r="R716" s="10"/>
      <c r="S716" s="10">
        <v>9</v>
      </c>
      <c r="T716" s="10"/>
      <c r="U716" s="10"/>
      <c r="V716" s="9" t="str">
        <f>D716&amp;A716</f>
        <v>Fantasy43053</v>
      </c>
      <c r="W716" s="17" t="s">
        <v>33</v>
      </c>
      <c r="X716" s="11" t="s">
        <v>34</v>
      </c>
      <c r="Y716" s="10">
        <v>161</v>
      </c>
      <c r="Z716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16" s="10">
        <v>92</v>
      </c>
      <c r="AB71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16" s="10">
        <v>1</v>
      </c>
      <c r="AD716" s="10">
        <v>8</v>
      </c>
      <c r="AE716" s="10">
        <f>SUM(E716:U716)</f>
        <v>37</v>
      </c>
      <c r="AF716" s="10">
        <f>COUNT(E716:U716)</f>
        <v>5</v>
      </c>
      <c r="AG716" s="15">
        <f>Tableau2[[#This Row],[Teams]]/Tableau2[[#This Row],[Fields]]</f>
        <v>7.4</v>
      </c>
    </row>
    <row r="717" spans="1:33">
      <c r="A717" s="16">
        <v>43053</v>
      </c>
      <c r="B717" s="18" t="s">
        <v>42</v>
      </c>
      <c r="C717" s="22">
        <v>11</v>
      </c>
      <c r="D717" s="18" t="s">
        <v>318</v>
      </c>
      <c r="E717" s="18"/>
      <c r="F717" s="10">
        <v>8</v>
      </c>
      <c r="G717" s="10"/>
      <c r="H717" s="10"/>
      <c r="I717" s="10"/>
      <c r="J717" s="10"/>
      <c r="K717" s="10">
        <v>7</v>
      </c>
      <c r="L717" s="10"/>
      <c r="M717" s="10"/>
      <c r="N717" s="10"/>
      <c r="O717" s="10">
        <v>9</v>
      </c>
      <c r="P717" s="10"/>
      <c r="Q717" s="10"/>
      <c r="R717" s="10">
        <v>13</v>
      </c>
      <c r="S717" s="10"/>
      <c r="T717" s="10">
        <v>8</v>
      </c>
      <c r="U717" s="10"/>
      <c r="V717" s="16" t="str">
        <f>D717&amp;A717</f>
        <v>Andes43053</v>
      </c>
      <c r="W717" s="22" t="s">
        <v>38</v>
      </c>
      <c r="X717" s="22" t="s">
        <v>47</v>
      </c>
      <c r="Y717" s="18">
        <v>195</v>
      </c>
      <c r="Z717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17" s="18">
        <v>119</v>
      </c>
      <c r="AB71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17" s="18">
        <v>3</v>
      </c>
      <c r="AD717" s="23">
        <v>9</v>
      </c>
      <c r="AE717" s="18">
        <f>SUM(E717:U717)</f>
        <v>45</v>
      </c>
      <c r="AF717" s="18">
        <f>COUNT(E717:U717)</f>
        <v>5</v>
      </c>
      <c r="AG717" s="19">
        <f>Tableau2[[#This Row],[Teams]]/Tableau2[[#This Row],[Fields]]</f>
        <v>9</v>
      </c>
    </row>
    <row r="718" spans="1:33">
      <c r="A718" s="9">
        <v>43054</v>
      </c>
      <c r="B718" s="10" t="s">
        <v>44</v>
      </c>
      <c r="C718" s="21">
        <v>11</v>
      </c>
      <c r="D718" s="18" t="s">
        <v>314</v>
      </c>
      <c r="E718" s="18"/>
      <c r="F718" s="18"/>
      <c r="G718" s="18">
        <v>10</v>
      </c>
      <c r="H718" s="18"/>
      <c r="I718" s="18"/>
      <c r="J718" s="18"/>
      <c r="K718" s="18"/>
      <c r="L718" s="18">
        <v>9</v>
      </c>
      <c r="M718" s="18"/>
      <c r="N718" s="18"/>
      <c r="O718" s="18"/>
      <c r="P718" s="18">
        <v>13</v>
      </c>
      <c r="Q718" s="18"/>
      <c r="R718" s="18"/>
      <c r="S718" s="18">
        <v>11</v>
      </c>
      <c r="T718" s="18"/>
      <c r="U718" s="18">
        <v>10</v>
      </c>
      <c r="V718" s="16" t="str">
        <f>D718&amp;A718</f>
        <v>Chelly43054</v>
      </c>
      <c r="W718" s="17" t="s">
        <v>33</v>
      </c>
      <c r="X718" s="17" t="s">
        <v>34</v>
      </c>
      <c r="Y718" s="18">
        <v>172</v>
      </c>
      <c r="Z718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18" s="18">
        <v>97</v>
      </c>
      <c r="AB71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18" s="18">
        <v>3</v>
      </c>
      <c r="AD718" s="18">
        <v>8</v>
      </c>
      <c r="AE718" s="18">
        <f>SUM(E718:U718)</f>
        <v>53</v>
      </c>
      <c r="AF718" s="18">
        <f>COUNT(E718:U718)</f>
        <v>5</v>
      </c>
      <c r="AG718" s="19">
        <f>Tableau2[[#This Row],[Teams]]/Tableau2[[#This Row],[Fields]]</f>
        <v>10.6</v>
      </c>
    </row>
    <row r="719" spans="1:33">
      <c r="A719" s="9">
        <v>43054</v>
      </c>
      <c r="B719" s="10" t="s">
        <v>44</v>
      </c>
      <c r="C719" s="21">
        <v>11</v>
      </c>
      <c r="D719" s="18" t="s">
        <v>318</v>
      </c>
      <c r="E719" s="10"/>
      <c r="F719" s="10">
        <v>8</v>
      </c>
      <c r="G719" s="18"/>
      <c r="H719" s="18"/>
      <c r="I719" s="18"/>
      <c r="J719" s="18"/>
      <c r="K719" s="18">
        <v>7</v>
      </c>
      <c r="L719" s="18"/>
      <c r="M719" s="18"/>
      <c r="N719" s="18"/>
      <c r="O719" s="18">
        <v>9</v>
      </c>
      <c r="P719" s="18"/>
      <c r="Q719" s="18"/>
      <c r="R719" s="18">
        <v>13</v>
      </c>
      <c r="S719" s="18"/>
      <c r="T719" s="18">
        <v>8</v>
      </c>
      <c r="U719" s="10"/>
      <c r="V719" s="9" t="str">
        <f>D719&amp;A719</f>
        <v>Andes43054</v>
      </c>
      <c r="W719" s="22" t="s">
        <v>38</v>
      </c>
      <c r="X719" s="21" t="s">
        <v>130</v>
      </c>
      <c r="Y719" s="21" t="s">
        <v>130</v>
      </c>
      <c r="Z719" s="22" t="s">
        <v>130</v>
      </c>
      <c r="AA719" s="21" t="s">
        <v>130</v>
      </c>
      <c r="AB719" s="22" t="s">
        <v>130</v>
      </c>
      <c r="AC719" s="18">
        <v>3</v>
      </c>
      <c r="AD719" s="23">
        <v>9</v>
      </c>
      <c r="AE719" s="10">
        <f>SUM(E719:U719)</f>
        <v>45</v>
      </c>
      <c r="AF719" s="10">
        <f>COUNT(E719:U719)</f>
        <v>5</v>
      </c>
      <c r="AG719" s="15">
        <f>Tableau2[[#This Row],[Teams]]/Tableau2[[#This Row],[Fields]]</f>
        <v>9</v>
      </c>
    </row>
    <row r="720" spans="1:33">
      <c r="A720" s="9">
        <v>43055</v>
      </c>
      <c r="B720" s="10" t="s">
        <v>46</v>
      </c>
      <c r="C720" s="21">
        <v>11</v>
      </c>
      <c r="D720" s="18" t="s">
        <v>32</v>
      </c>
      <c r="E720" s="10"/>
      <c r="F720" s="10"/>
      <c r="G720" s="18">
        <v>7</v>
      </c>
      <c r="H720" s="18"/>
      <c r="I720" s="18"/>
      <c r="J720" s="18"/>
      <c r="K720" s="18"/>
      <c r="L720" s="18">
        <v>6</v>
      </c>
      <c r="M720" s="18"/>
      <c r="N720" s="18">
        <v>7</v>
      </c>
      <c r="O720" s="18"/>
      <c r="P720" s="18"/>
      <c r="Q720" s="18">
        <v>9</v>
      </c>
      <c r="R720" s="18"/>
      <c r="S720" s="18">
        <v>9</v>
      </c>
      <c r="T720" s="18"/>
      <c r="U720" s="10"/>
      <c r="V720" s="9" t="str">
        <f>D720&amp;A720</f>
        <v>Fantasy43055</v>
      </c>
      <c r="W720" s="17" t="s">
        <v>33</v>
      </c>
      <c r="X720" s="11" t="s">
        <v>34</v>
      </c>
      <c r="Y720" s="10">
        <v>185</v>
      </c>
      <c r="Z720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20" s="10">
        <v>101</v>
      </c>
      <c r="AB72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20" s="18">
        <v>1</v>
      </c>
      <c r="AD720" s="18">
        <v>9</v>
      </c>
      <c r="AE720" s="10">
        <f>SUM(E720:U720)</f>
        <v>38</v>
      </c>
      <c r="AF720" s="10">
        <f>COUNT(E720:U720)</f>
        <v>5</v>
      </c>
      <c r="AG720" s="15">
        <f>Tableau2[[#This Row],[Teams]]/Tableau2[[#This Row],[Fields]]</f>
        <v>7.6</v>
      </c>
    </row>
    <row r="721" spans="1:33">
      <c r="A721" s="16">
        <v>43055</v>
      </c>
      <c r="B721" s="18" t="s">
        <v>46</v>
      </c>
      <c r="C721" s="22">
        <v>11</v>
      </c>
      <c r="D721" s="18" t="s">
        <v>318</v>
      </c>
      <c r="E721" s="10"/>
      <c r="F721" s="10">
        <v>8</v>
      </c>
      <c r="G721" s="18"/>
      <c r="H721" s="18"/>
      <c r="I721" s="18"/>
      <c r="J721" s="18"/>
      <c r="K721" s="18">
        <v>7</v>
      </c>
      <c r="L721" s="18"/>
      <c r="M721" s="18"/>
      <c r="N721" s="18"/>
      <c r="O721" s="18">
        <v>9</v>
      </c>
      <c r="P721" s="18"/>
      <c r="Q721" s="18"/>
      <c r="R721" s="18">
        <v>13</v>
      </c>
      <c r="S721" s="18"/>
      <c r="T721" s="18">
        <v>8</v>
      </c>
      <c r="U721" s="10"/>
      <c r="V721" s="9" t="str">
        <f>D721&amp;A721</f>
        <v>Andes43055</v>
      </c>
      <c r="W721" s="22" t="s">
        <v>38</v>
      </c>
      <c r="X721" s="21" t="s">
        <v>45</v>
      </c>
      <c r="Y721" s="10">
        <v>25</v>
      </c>
      <c r="Z721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21" s="10">
        <v>24</v>
      </c>
      <c r="AB72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21" s="18">
        <v>3</v>
      </c>
      <c r="AD721" s="23">
        <v>9</v>
      </c>
      <c r="AE721" s="10">
        <f>SUM(E721:U721)</f>
        <v>45</v>
      </c>
      <c r="AF721" s="10">
        <f>COUNT(E721:U721)</f>
        <v>5</v>
      </c>
      <c r="AG721" s="15">
        <f>Tableau2[[#This Row],[Teams]]/Tableau2[[#This Row],[Fields]]</f>
        <v>9</v>
      </c>
    </row>
    <row r="722" spans="1:33" hidden="1">
      <c r="A722" s="16">
        <v>43055</v>
      </c>
      <c r="B722" s="10" t="s">
        <v>46</v>
      </c>
      <c r="C722" s="21">
        <v>11</v>
      </c>
      <c r="D722" s="18" t="s">
        <v>318</v>
      </c>
      <c r="E722" s="10"/>
      <c r="F722" s="10">
        <v>8</v>
      </c>
      <c r="G722" s="18"/>
      <c r="H722" s="18"/>
      <c r="I722" s="18"/>
      <c r="J722" s="18"/>
      <c r="K722" s="18">
        <v>7</v>
      </c>
      <c r="L722" s="18"/>
      <c r="M722" s="18"/>
      <c r="N722" s="18"/>
      <c r="O722" s="18">
        <v>9</v>
      </c>
      <c r="P722" s="18"/>
      <c r="Q722" s="18"/>
      <c r="R722" s="18">
        <v>13</v>
      </c>
      <c r="S722" s="18"/>
      <c r="T722" s="18">
        <v>8</v>
      </c>
      <c r="U722" s="10"/>
      <c r="V722" s="9" t="str">
        <f>D722&amp;A722</f>
        <v>Andes43055</v>
      </c>
      <c r="W722" s="22" t="s">
        <v>245</v>
      </c>
      <c r="X722" s="21" t="s">
        <v>34</v>
      </c>
      <c r="Y722" s="10">
        <v>77</v>
      </c>
      <c r="Z722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22" s="10">
        <v>51</v>
      </c>
      <c r="AB72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22" s="18">
        <v>3</v>
      </c>
      <c r="AD722" s="23">
        <v>9</v>
      </c>
      <c r="AE722" s="10">
        <f>SUM(E722:U722)</f>
        <v>45</v>
      </c>
      <c r="AF722" s="10">
        <f>COUNT(E722:U722)</f>
        <v>5</v>
      </c>
      <c r="AG722" s="15">
        <f>Tableau2[[#This Row],[Teams]]/Tableau2[[#This Row],[Fields]]</f>
        <v>9</v>
      </c>
    </row>
    <row r="723" spans="1:33">
      <c r="A723" s="16">
        <v>43056</v>
      </c>
      <c r="B723" s="10" t="s">
        <v>48</v>
      </c>
      <c r="C723" s="21">
        <v>11</v>
      </c>
      <c r="D723" s="18" t="s">
        <v>32</v>
      </c>
      <c r="E723" s="10"/>
      <c r="F723" s="10"/>
      <c r="G723" s="18"/>
      <c r="H723" s="18">
        <v>7</v>
      </c>
      <c r="I723" s="18"/>
      <c r="J723" s="18"/>
      <c r="K723" s="18"/>
      <c r="L723" s="18"/>
      <c r="M723" s="18">
        <v>7</v>
      </c>
      <c r="N723" s="18"/>
      <c r="O723" s="18"/>
      <c r="P723" s="18">
        <v>9</v>
      </c>
      <c r="Q723" s="18"/>
      <c r="R723" s="18"/>
      <c r="S723" s="18">
        <v>11</v>
      </c>
      <c r="T723" s="18"/>
      <c r="U723" s="10">
        <v>5</v>
      </c>
      <c r="V723" s="9" t="str">
        <f>D723&amp;A723</f>
        <v>Fantasy43056</v>
      </c>
      <c r="W723" s="17" t="s">
        <v>33</v>
      </c>
      <c r="X723" s="11" t="s">
        <v>34</v>
      </c>
      <c r="Y723" s="10">
        <v>150</v>
      </c>
      <c r="Z723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23" s="10">
        <v>81</v>
      </c>
      <c r="AB72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23" s="18">
        <v>1</v>
      </c>
      <c r="AD723" s="18">
        <v>8</v>
      </c>
      <c r="AE723" s="10">
        <f>SUM(E723:U723)</f>
        <v>39</v>
      </c>
      <c r="AF723" s="10">
        <f>COUNT(E723:U723)</f>
        <v>5</v>
      </c>
      <c r="AG723" s="15">
        <f>Tableau2[[#This Row],[Teams]]/Tableau2[[#This Row],[Fields]]</f>
        <v>7.8</v>
      </c>
    </row>
    <row r="724" spans="1:33">
      <c r="A724" s="9">
        <v>43056</v>
      </c>
      <c r="B724" s="10" t="s">
        <v>48</v>
      </c>
      <c r="C724" s="21">
        <v>11</v>
      </c>
      <c r="D724" s="10" t="s">
        <v>318</v>
      </c>
      <c r="E724" s="10"/>
      <c r="F724" s="10">
        <v>8</v>
      </c>
      <c r="G724" s="10"/>
      <c r="H724" s="10"/>
      <c r="I724" s="10"/>
      <c r="J724" s="10"/>
      <c r="K724" s="10">
        <v>7</v>
      </c>
      <c r="L724" s="10"/>
      <c r="M724" s="10"/>
      <c r="N724" s="10"/>
      <c r="O724" s="10">
        <v>9</v>
      </c>
      <c r="P724" s="10"/>
      <c r="Q724" s="10"/>
      <c r="R724" s="10">
        <v>13</v>
      </c>
      <c r="S724" s="10"/>
      <c r="T724" s="10">
        <v>8</v>
      </c>
      <c r="U724" s="10"/>
      <c r="V724" s="9" t="str">
        <f>D724&amp;A724</f>
        <v>Andes43056</v>
      </c>
      <c r="W724" s="22" t="s">
        <v>38</v>
      </c>
      <c r="X724" s="21" t="s">
        <v>47</v>
      </c>
      <c r="Y724" s="10">
        <v>255</v>
      </c>
      <c r="Z724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24" s="10">
        <v>143</v>
      </c>
      <c r="AB724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24" s="18">
        <v>3</v>
      </c>
      <c r="AD724" s="23">
        <v>9</v>
      </c>
      <c r="AE724" s="10">
        <f>SUM(E724:U724)</f>
        <v>45</v>
      </c>
      <c r="AF724" s="10">
        <f>COUNT(E724:U724)</f>
        <v>5</v>
      </c>
      <c r="AG724" s="15">
        <f>Tableau2[[#This Row],[Teams]]/Tableau2[[#This Row],[Fields]]</f>
        <v>9</v>
      </c>
    </row>
    <row r="725" spans="1:33">
      <c r="A725" s="9">
        <v>43057</v>
      </c>
      <c r="B725" s="10" t="s">
        <v>49</v>
      </c>
      <c r="C725" s="21">
        <v>11</v>
      </c>
      <c r="D725" s="10" t="s">
        <v>32</v>
      </c>
      <c r="E725" s="10">
        <v>3</v>
      </c>
      <c r="F725" s="10"/>
      <c r="G725" s="10"/>
      <c r="H725" s="10"/>
      <c r="I725" s="10">
        <v>4</v>
      </c>
      <c r="J725" s="10"/>
      <c r="K725" s="10"/>
      <c r="L725" s="10"/>
      <c r="M725" s="10"/>
      <c r="N725" s="10">
        <v>5</v>
      </c>
      <c r="O725" s="10"/>
      <c r="P725" s="10"/>
      <c r="Q725" s="10"/>
      <c r="R725" s="10"/>
      <c r="S725" s="10">
        <v>4</v>
      </c>
      <c r="T725" s="10"/>
      <c r="U725" s="10"/>
      <c r="V725" s="9" t="str">
        <f>D725&amp;A725</f>
        <v>Fantasy43057</v>
      </c>
      <c r="W725" s="17" t="s">
        <v>33</v>
      </c>
      <c r="X725" s="11" t="s">
        <v>45</v>
      </c>
      <c r="Y725" s="10">
        <v>59</v>
      </c>
      <c r="Z725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25" s="10">
        <v>58</v>
      </c>
      <c r="AB72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25" s="18">
        <v>1</v>
      </c>
      <c r="AD725" s="18">
        <v>6</v>
      </c>
      <c r="AE725" s="10">
        <f>SUM(E725:U725)</f>
        <v>16</v>
      </c>
      <c r="AF725" s="10">
        <f>COUNT(E725:U725)</f>
        <v>4</v>
      </c>
      <c r="AG725" s="15">
        <f>Tableau2[[#This Row],[Teams]]/Tableau2[[#This Row],[Fields]]</f>
        <v>4</v>
      </c>
    </row>
    <row r="726" spans="1:33">
      <c r="A726" s="9">
        <v>43057</v>
      </c>
      <c r="B726" s="10" t="s">
        <v>49</v>
      </c>
      <c r="C726" s="21">
        <v>11</v>
      </c>
      <c r="D726" s="10" t="s">
        <v>318</v>
      </c>
      <c r="E726" s="10"/>
      <c r="F726" s="10">
        <v>8</v>
      </c>
      <c r="G726" s="10"/>
      <c r="H726" s="10"/>
      <c r="I726" s="10"/>
      <c r="J726" s="10"/>
      <c r="K726" s="10">
        <v>7</v>
      </c>
      <c r="L726" s="10"/>
      <c r="M726" s="10"/>
      <c r="N726" s="10"/>
      <c r="O726" s="10">
        <v>9</v>
      </c>
      <c r="P726" s="10"/>
      <c r="Q726" s="10"/>
      <c r="R726" s="10">
        <v>13</v>
      </c>
      <c r="S726" s="10"/>
      <c r="T726" s="10">
        <v>8</v>
      </c>
      <c r="U726" s="10"/>
      <c r="V726" s="9" t="str">
        <f>D726&amp;A726</f>
        <v>Andes43057</v>
      </c>
      <c r="W726" s="22" t="s">
        <v>38</v>
      </c>
      <c r="X726" s="21" t="s">
        <v>34</v>
      </c>
      <c r="Y726" s="10">
        <v>126</v>
      </c>
      <c r="Z726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26" s="10">
        <v>91</v>
      </c>
      <c r="AB72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26" s="18">
        <v>3</v>
      </c>
      <c r="AD726" s="23">
        <v>9</v>
      </c>
      <c r="AE726" s="10">
        <f>SUM(E726:U726)</f>
        <v>45</v>
      </c>
      <c r="AF726" s="10">
        <f>COUNT(E726:U726)</f>
        <v>5</v>
      </c>
      <c r="AG726" s="15">
        <f>Tableau2[[#This Row],[Teams]]/Tableau2[[#This Row],[Fields]]</f>
        <v>9</v>
      </c>
    </row>
    <row r="727" spans="1:33">
      <c r="A727" s="49">
        <v>43057</v>
      </c>
      <c r="B727" s="10" t="s">
        <v>49</v>
      </c>
      <c r="C727" s="21">
        <v>11</v>
      </c>
      <c r="D727" s="10" t="s">
        <v>341</v>
      </c>
      <c r="E727" s="10"/>
      <c r="F727" s="10"/>
      <c r="G727" s="10">
        <v>6</v>
      </c>
      <c r="H727" s="10"/>
      <c r="I727" s="10"/>
      <c r="J727" s="10"/>
      <c r="K727" s="10"/>
      <c r="L727" s="10">
        <v>5</v>
      </c>
      <c r="M727" s="10"/>
      <c r="N727" s="10"/>
      <c r="O727" s="10"/>
      <c r="P727" s="10">
        <v>6</v>
      </c>
      <c r="Q727" s="10"/>
      <c r="R727" s="10"/>
      <c r="S727" s="10"/>
      <c r="T727" s="10"/>
      <c r="U727" s="10">
        <v>5</v>
      </c>
      <c r="V727" s="9" t="str">
        <f>D727&amp;A727</f>
        <v>Libya43057</v>
      </c>
      <c r="W727" s="22" t="s">
        <v>38</v>
      </c>
      <c r="X727" s="21" t="s">
        <v>39</v>
      </c>
      <c r="Y727" s="10">
        <v>173</v>
      </c>
      <c r="Z727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27" s="10">
        <v>91</v>
      </c>
      <c r="AB72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27" s="18">
        <v>1</v>
      </c>
      <c r="AD727" s="23">
        <v>8</v>
      </c>
      <c r="AE727" s="10">
        <f>SUM(E727:U727)</f>
        <v>22</v>
      </c>
      <c r="AF727" s="10">
        <f>COUNT(E727:U727)</f>
        <v>4</v>
      </c>
      <c r="AG727" s="15">
        <f>Tableau2[[#This Row],[Teams]]/Tableau2[[#This Row],[Fields]]</f>
        <v>5.5</v>
      </c>
    </row>
    <row r="728" spans="1:33">
      <c r="A728" s="9">
        <v>43058</v>
      </c>
      <c r="B728" s="10" t="s">
        <v>50</v>
      </c>
      <c r="C728" s="21">
        <v>11</v>
      </c>
      <c r="D728" s="10" t="s">
        <v>315</v>
      </c>
      <c r="E728" s="10"/>
      <c r="F728" s="10"/>
      <c r="G728" s="10"/>
      <c r="H728" s="10">
        <v>5</v>
      </c>
      <c r="I728" s="10"/>
      <c r="J728" s="10"/>
      <c r="K728" s="10"/>
      <c r="L728" s="10">
        <v>4</v>
      </c>
      <c r="M728" s="10"/>
      <c r="N728" s="10">
        <v>4</v>
      </c>
      <c r="O728" s="10"/>
      <c r="P728" s="10"/>
      <c r="Q728" s="10">
        <v>7</v>
      </c>
      <c r="R728" s="10"/>
      <c r="S728" s="10">
        <v>7</v>
      </c>
      <c r="T728" s="10"/>
      <c r="U728" s="10"/>
      <c r="V728" s="9" t="str">
        <f>D728&amp;A728</f>
        <v>Yamaniguey - La Maquina43058</v>
      </c>
      <c r="W728" s="17" t="s">
        <v>33</v>
      </c>
      <c r="X728" s="11" t="s">
        <v>34</v>
      </c>
      <c r="Y728" s="10">
        <v>187</v>
      </c>
      <c r="Z728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28" s="10">
        <v>106</v>
      </c>
      <c r="AB72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28" s="18">
        <v>2</v>
      </c>
      <c r="AD728" s="18">
        <v>7</v>
      </c>
      <c r="AE728" s="10">
        <f>SUM(E728:U728)</f>
        <v>27</v>
      </c>
      <c r="AF728" s="10">
        <f>COUNT(E728:U728)</f>
        <v>5</v>
      </c>
      <c r="AG728" s="15">
        <f>Tableau2[[#This Row],[Teams]]/Tableau2[[#This Row],[Fields]]</f>
        <v>5.4</v>
      </c>
    </row>
    <row r="729" spans="1:33">
      <c r="A729" s="9">
        <v>43058</v>
      </c>
      <c r="B729" s="10" t="s">
        <v>50</v>
      </c>
      <c r="C729" s="21">
        <v>11</v>
      </c>
      <c r="D729" s="10" t="s">
        <v>318</v>
      </c>
      <c r="E729" s="10"/>
      <c r="F729" s="10">
        <v>8</v>
      </c>
      <c r="G729" s="10"/>
      <c r="H729" s="10"/>
      <c r="I729" s="10"/>
      <c r="J729" s="10"/>
      <c r="K729" s="10">
        <v>7</v>
      </c>
      <c r="L729" s="10"/>
      <c r="M729" s="10"/>
      <c r="N729" s="10"/>
      <c r="O729" s="10">
        <v>9</v>
      </c>
      <c r="P729" s="10"/>
      <c r="Q729" s="10"/>
      <c r="R729" s="10">
        <v>13</v>
      </c>
      <c r="S729" s="10"/>
      <c r="T729" s="10">
        <v>8</v>
      </c>
      <c r="U729" s="10"/>
      <c r="V729" s="9" t="str">
        <f>D729&amp;A729</f>
        <v>Andes43058</v>
      </c>
      <c r="W729" s="22" t="s">
        <v>38</v>
      </c>
      <c r="X729" s="21" t="s">
        <v>52</v>
      </c>
      <c r="Y729" s="10">
        <v>237</v>
      </c>
      <c r="Z729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29" s="10">
        <v>121</v>
      </c>
      <c r="AB72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29" s="18">
        <v>3</v>
      </c>
      <c r="AD729" s="23">
        <v>9</v>
      </c>
      <c r="AE729" s="10">
        <f>SUM(E729:U729)</f>
        <v>45</v>
      </c>
      <c r="AF729" s="10">
        <f>COUNT(E729:U729)</f>
        <v>5</v>
      </c>
      <c r="AG729" s="15">
        <f>Tableau2[[#This Row],[Teams]]/Tableau2[[#This Row],[Fields]]</f>
        <v>9</v>
      </c>
    </row>
    <row r="730" spans="1:33">
      <c r="A730" s="49">
        <v>43058</v>
      </c>
      <c r="B730" s="10" t="s">
        <v>50</v>
      </c>
      <c r="C730" s="21">
        <v>11</v>
      </c>
      <c r="D730" s="10" t="s">
        <v>341</v>
      </c>
      <c r="E730" s="10"/>
      <c r="F730" s="10"/>
      <c r="G730" s="10">
        <v>6</v>
      </c>
      <c r="H730" s="10"/>
      <c r="I730" s="10"/>
      <c r="J730" s="10"/>
      <c r="K730" s="10"/>
      <c r="L730" s="10">
        <v>5</v>
      </c>
      <c r="M730" s="10"/>
      <c r="N730" s="10"/>
      <c r="O730" s="10"/>
      <c r="P730" s="10">
        <v>6</v>
      </c>
      <c r="Q730" s="10"/>
      <c r="R730" s="10"/>
      <c r="S730" s="10"/>
      <c r="T730" s="10"/>
      <c r="U730" s="10">
        <v>5</v>
      </c>
      <c r="V730" s="9" t="str">
        <f>D730&amp;A730</f>
        <v>Libya43058</v>
      </c>
      <c r="W730" s="22" t="s">
        <v>38</v>
      </c>
      <c r="X730" s="21" t="s">
        <v>39</v>
      </c>
      <c r="Y730" s="10">
        <v>136</v>
      </c>
      <c r="Z730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30" s="10">
        <v>72</v>
      </c>
      <c r="AB730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S</v>
      </c>
      <c r="AC730" s="18">
        <v>1</v>
      </c>
      <c r="AD730" s="23">
        <v>8</v>
      </c>
      <c r="AE730" s="10">
        <f>SUM(E730:U730)</f>
        <v>22</v>
      </c>
      <c r="AF730" s="10">
        <f>COUNT(E730:U730)</f>
        <v>4</v>
      </c>
      <c r="AG730" s="15">
        <f>Tableau2[[#This Row],[Teams]]/Tableau2[[#This Row],[Fields]]</f>
        <v>5.5</v>
      </c>
    </row>
    <row r="731" spans="1:33">
      <c r="A731" s="16">
        <v>43059</v>
      </c>
      <c r="B731" s="18" t="s">
        <v>36</v>
      </c>
      <c r="C731" s="22">
        <v>11</v>
      </c>
      <c r="D731" s="10" t="s">
        <v>32</v>
      </c>
      <c r="E731" s="18"/>
      <c r="F731" s="18"/>
      <c r="G731" s="18"/>
      <c r="H731" s="18">
        <v>9</v>
      </c>
      <c r="I731" s="18"/>
      <c r="J731" s="10"/>
      <c r="K731" s="10"/>
      <c r="L731" s="10"/>
      <c r="M731" s="10">
        <v>4</v>
      </c>
      <c r="N731" s="10"/>
      <c r="O731" s="10"/>
      <c r="P731" s="10"/>
      <c r="Q731" s="10">
        <v>6</v>
      </c>
      <c r="R731" s="10"/>
      <c r="S731" s="18">
        <v>7</v>
      </c>
      <c r="T731" s="18"/>
      <c r="U731" s="18"/>
      <c r="V731" s="16" t="str">
        <f>D731&amp;A731</f>
        <v>Fantasy43059</v>
      </c>
      <c r="W731" s="17" t="s">
        <v>33</v>
      </c>
      <c r="X731" s="17" t="s">
        <v>34</v>
      </c>
      <c r="Y731" s="18">
        <v>163</v>
      </c>
      <c r="Z731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31" s="18">
        <v>97</v>
      </c>
      <c r="AB73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31" s="18">
        <v>1</v>
      </c>
      <c r="AD731" s="18">
        <v>8</v>
      </c>
      <c r="AE731" s="18">
        <f>SUM(E731:U731)</f>
        <v>26</v>
      </c>
      <c r="AF731" s="18">
        <f>COUNT(E731:U731)</f>
        <v>4</v>
      </c>
      <c r="AG731" s="19">
        <f>Tableau2[[#This Row],[Teams]]/Tableau2[[#This Row],[Fields]]</f>
        <v>6.5</v>
      </c>
    </row>
    <row r="732" spans="1:33">
      <c r="A732" s="9">
        <v>43059</v>
      </c>
      <c r="B732" s="10" t="s">
        <v>36</v>
      </c>
      <c r="C732" s="21">
        <v>11</v>
      </c>
      <c r="D732" s="10" t="s">
        <v>318</v>
      </c>
      <c r="E732" s="10"/>
      <c r="F732" s="10">
        <v>8</v>
      </c>
      <c r="G732" s="10"/>
      <c r="H732" s="10"/>
      <c r="I732" s="10"/>
      <c r="J732" s="10"/>
      <c r="K732" s="10">
        <v>7</v>
      </c>
      <c r="L732" s="10"/>
      <c r="M732" s="10"/>
      <c r="N732" s="10"/>
      <c r="O732" s="10">
        <v>9</v>
      </c>
      <c r="P732" s="10"/>
      <c r="Q732" s="10"/>
      <c r="R732" s="10">
        <v>13</v>
      </c>
      <c r="S732" s="10"/>
      <c r="T732" s="10">
        <v>8</v>
      </c>
      <c r="U732" s="10"/>
      <c r="V732" s="9" t="str">
        <f>D732&amp;A732</f>
        <v>Andes43059</v>
      </c>
      <c r="W732" s="22" t="s">
        <v>38</v>
      </c>
      <c r="X732" s="21" t="s">
        <v>34</v>
      </c>
      <c r="Y732" s="10">
        <v>133</v>
      </c>
      <c r="Z732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32" s="10">
        <v>80</v>
      </c>
      <c r="AB73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32" s="18">
        <v>3</v>
      </c>
      <c r="AD732" s="23">
        <v>9</v>
      </c>
      <c r="AE732" s="10">
        <f>SUM(E732:U732)</f>
        <v>45</v>
      </c>
      <c r="AF732" s="10">
        <f>COUNT(E732:U732)</f>
        <v>5</v>
      </c>
      <c r="AG732" s="15">
        <f>Tableau2[[#This Row],[Teams]]/Tableau2[[#This Row],[Fields]]</f>
        <v>9</v>
      </c>
    </row>
    <row r="733" spans="1:33">
      <c r="A733" s="20">
        <v>43059</v>
      </c>
      <c r="B733" s="18" t="s">
        <v>36</v>
      </c>
      <c r="C733" s="22">
        <v>11</v>
      </c>
      <c r="D733" s="10" t="s">
        <v>341</v>
      </c>
      <c r="E733" s="10"/>
      <c r="F733" s="10"/>
      <c r="G733" s="10">
        <v>6</v>
      </c>
      <c r="H733" s="10"/>
      <c r="I733" s="10"/>
      <c r="J733" s="10"/>
      <c r="K733" s="10"/>
      <c r="L733" s="10">
        <v>5</v>
      </c>
      <c r="M733" s="10"/>
      <c r="N733" s="10"/>
      <c r="O733" s="10"/>
      <c r="P733" s="10">
        <v>6</v>
      </c>
      <c r="Q733" s="10"/>
      <c r="R733" s="10"/>
      <c r="S733" s="10"/>
      <c r="T733" s="10"/>
      <c r="U733" s="10">
        <v>5</v>
      </c>
      <c r="V733" s="9" t="str">
        <f>D733&amp;A733</f>
        <v>Libya43059</v>
      </c>
      <c r="W733" s="22" t="s">
        <v>38</v>
      </c>
      <c r="X733" s="21" t="s">
        <v>34</v>
      </c>
      <c r="Y733" s="10">
        <v>142</v>
      </c>
      <c r="Z733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33" s="10">
        <v>78</v>
      </c>
      <c r="AB73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33" s="18">
        <v>1</v>
      </c>
      <c r="AD733" s="23">
        <v>8</v>
      </c>
      <c r="AE733" s="10">
        <f>SUM(E733:U733)</f>
        <v>22</v>
      </c>
      <c r="AF733" s="10">
        <f>COUNT(E733:U733)</f>
        <v>4</v>
      </c>
      <c r="AG733" s="15">
        <f>Tableau2[[#This Row],[Teams]]/Tableau2[[#This Row],[Fields]]</f>
        <v>5.5</v>
      </c>
    </row>
    <row r="734" spans="1:33">
      <c r="A734" s="9">
        <v>43060</v>
      </c>
      <c r="B734" s="10" t="s">
        <v>42</v>
      </c>
      <c r="C734" s="21">
        <v>11</v>
      </c>
      <c r="D734" s="10" t="s">
        <v>32</v>
      </c>
      <c r="E734" s="10">
        <v>2</v>
      </c>
      <c r="F734" s="10"/>
      <c r="G734" s="10"/>
      <c r="H734" s="10"/>
      <c r="I734" s="10"/>
      <c r="J734" s="10">
        <v>9</v>
      </c>
      <c r="K734" s="10"/>
      <c r="L734" s="10"/>
      <c r="M734" s="10"/>
      <c r="N734" s="10"/>
      <c r="O734" s="10"/>
      <c r="P734" s="10">
        <v>7</v>
      </c>
      <c r="Q734" s="10"/>
      <c r="R734" s="10"/>
      <c r="S734" s="10">
        <v>6</v>
      </c>
      <c r="T734" s="10"/>
      <c r="U734" s="10"/>
      <c r="V734" s="9" t="str">
        <f>D734&amp;A734</f>
        <v>Fantasy43060</v>
      </c>
      <c r="W734" s="17" t="s">
        <v>33</v>
      </c>
      <c r="X734" s="11" t="s">
        <v>34</v>
      </c>
      <c r="Y734" s="10">
        <v>210</v>
      </c>
      <c r="Z734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34" s="10">
        <v>117</v>
      </c>
      <c r="AB73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34" s="18">
        <v>1</v>
      </c>
      <c r="AD734" s="18">
        <v>8</v>
      </c>
      <c r="AE734" s="10">
        <f>SUM(E734:U734)</f>
        <v>24</v>
      </c>
      <c r="AF734" s="10">
        <f>COUNT(E734:U734)</f>
        <v>4</v>
      </c>
      <c r="AG734" s="15">
        <f>Tableau2[[#This Row],[Teams]]/Tableau2[[#This Row],[Fields]]</f>
        <v>6</v>
      </c>
    </row>
    <row r="735" spans="1:33">
      <c r="A735" s="9">
        <v>43060</v>
      </c>
      <c r="B735" s="10" t="s">
        <v>42</v>
      </c>
      <c r="C735" s="21">
        <v>11</v>
      </c>
      <c r="D735" s="10" t="s">
        <v>318</v>
      </c>
      <c r="E735" s="10"/>
      <c r="F735" s="10">
        <v>8</v>
      </c>
      <c r="G735" s="10"/>
      <c r="H735" s="10"/>
      <c r="I735" s="10"/>
      <c r="J735" s="10"/>
      <c r="K735" s="10">
        <v>7</v>
      </c>
      <c r="L735" s="10"/>
      <c r="M735" s="10"/>
      <c r="N735" s="10"/>
      <c r="O735" s="10">
        <v>9</v>
      </c>
      <c r="P735" s="10"/>
      <c r="Q735" s="10"/>
      <c r="R735" s="10">
        <v>13</v>
      </c>
      <c r="S735" s="10"/>
      <c r="T735" s="10">
        <v>8</v>
      </c>
      <c r="U735" s="10"/>
      <c r="V735" s="9" t="str">
        <f>D735&amp;A735</f>
        <v>Andes43060</v>
      </c>
      <c r="W735" s="22" t="s">
        <v>38</v>
      </c>
      <c r="X735" s="21" t="s">
        <v>41</v>
      </c>
      <c r="Y735" s="10">
        <v>218</v>
      </c>
      <c r="Z735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35" s="10">
        <v>121</v>
      </c>
      <c r="AB73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35" s="18">
        <v>3</v>
      </c>
      <c r="AD735" s="23">
        <v>9</v>
      </c>
      <c r="AE735" s="10">
        <f>SUM(E735:U735)</f>
        <v>45</v>
      </c>
      <c r="AF735" s="10">
        <f>COUNT(E735:U735)</f>
        <v>5</v>
      </c>
      <c r="AG735" s="15">
        <f>Tableau2[[#This Row],[Teams]]/Tableau2[[#This Row],[Fields]]</f>
        <v>9</v>
      </c>
    </row>
    <row r="736" spans="1:33">
      <c r="A736" s="49">
        <v>43060</v>
      </c>
      <c r="B736" s="10" t="s">
        <v>42</v>
      </c>
      <c r="C736" s="21">
        <v>11</v>
      </c>
      <c r="D736" s="10" t="s">
        <v>341</v>
      </c>
      <c r="E736" s="10"/>
      <c r="F736" s="10"/>
      <c r="G736" s="10">
        <v>6</v>
      </c>
      <c r="H736" s="10"/>
      <c r="I736" s="10"/>
      <c r="J736" s="10"/>
      <c r="K736" s="10"/>
      <c r="L736" s="10">
        <v>5</v>
      </c>
      <c r="M736" s="10"/>
      <c r="N736" s="10"/>
      <c r="O736" s="10"/>
      <c r="P736" s="10">
        <v>6</v>
      </c>
      <c r="Q736" s="10"/>
      <c r="R736" s="10"/>
      <c r="S736" s="10"/>
      <c r="T736" s="10"/>
      <c r="U736" s="10">
        <v>5</v>
      </c>
      <c r="V736" s="9" t="str">
        <f>D736&amp;A736</f>
        <v>Libya43060</v>
      </c>
      <c r="W736" s="22" t="s">
        <v>38</v>
      </c>
      <c r="X736" s="21" t="s">
        <v>34</v>
      </c>
      <c r="Y736" s="10">
        <v>166</v>
      </c>
      <c r="Z736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36" s="10">
        <v>102</v>
      </c>
      <c r="AB736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36" s="18">
        <v>1</v>
      </c>
      <c r="AD736" s="23">
        <v>8</v>
      </c>
      <c r="AE736" s="10">
        <f>SUM(E736:U736)</f>
        <v>22</v>
      </c>
      <c r="AF736" s="10">
        <f>COUNT(E736:U736)</f>
        <v>4</v>
      </c>
      <c r="AG736" s="15">
        <f>Tableau2[[#This Row],[Teams]]/Tableau2[[#This Row],[Fields]]</f>
        <v>5.5</v>
      </c>
    </row>
    <row r="737" spans="1:33">
      <c r="A737" s="9">
        <v>43061</v>
      </c>
      <c r="B737" s="10" t="s">
        <v>44</v>
      </c>
      <c r="C737" s="21">
        <v>11</v>
      </c>
      <c r="D737" s="10" t="s">
        <v>32</v>
      </c>
      <c r="E737" s="10"/>
      <c r="F737" s="10"/>
      <c r="G737" s="10"/>
      <c r="H737" s="10">
        <v>7</v>
      </c>
      <c r="I737" s="10"/>
      <c r="J737" s="10"/>
      <c r="K737" s="10"/>
      <c r="L737" s="10"/>
      <c r="M737" s="10">
        <v>5</v>
      </c>
      <c r="N737" s="10"/>
      <c r="O737" s="10"/>
      <c r="P737" s="10"/>
      <c r="Q737" s="10">
        <v>10</v>
      </c>
      <c r="R737" s="10"/>
      <c r="S737" s="10"/>
      <c r="T737" s="10">
        <v>7</v>
      </c>
      <c r="U737" s="10"/>
      <c r="V737" s="16" t="str">
        <f>D737&amp;A737</f>
        <v>Fantasy43061</v>
      </c>
      <c r="W737" s="17" t="s">
        <v>33</v>
      </c>
      <c r="X737" s="17" t="s">
        <v>34</v>
      </c>
      <c r="Y737" s="18">
        <v>170</v>
      </c>
      <c r="Z737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37" s="18">
        <v>97</v>
      </c>
      <c r="AB73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37" s="18">
        <v>1</v>
      </c>
      <c r="AD737" s="18">
        <v>8</v>
      </c>
      <c r="AE737" s="18">
        <f>SUM(E737:U737)</f>
        <v>29</v>
      </c>
      <c r="AF737" s="18">
        <f>COUNT(E737:U737)</f>
        <v>4</v>
      </c>
      <c r="AG737" s="19">
        <f>Tableau2[[#This Row],[Teams]]/Tableau2[[#This Row],[Fields]]</f>
        <v>7.25</v>
      </c>
    </row>
    <row r="738" spans="1:33">
      <c r="A738" s="9">
        <v>43061</v>
      </c>
      <c r="B738" s="10" t="s">
        <v>44</v>
      </c>
      <c r="C738" s="21">
        <v>11</v>
      </c>
      <c r="D738" s="10" t="s">
        <v>318</v>
      </c>
      <c r="E738" s="10"/>
      <c r="F738" s="10">
        <v>8</v>
      </c>
      <c r="G738" s="10"/>
      <c r="H738" s="10"/>
      <c r="I738" s="10"/>
      <c r="J738" s="10"/>
      <c r="K738" s="10">
        <v>7</v>
      </c>
      <c r="L738" s="10"/>
      <c r="M738" s="10"/>
      <c r="N738" s="10"/>
      <c r="O738" s="10">
        <v>9</v>
      </c>
      <c r="P738" s="10"/>
      <c r="Q738" s="10"/>
      <c r="R738" s="10">
        <v>13</v>
      </c>
      <c r="S738" s="10"/>
      <c r="T738" s="10">
        <v>8</v>
      </c>
      <c r="U738" s="10"/>
      <c r="V738" s="9" t="str">
        <f>D738&amp;A738</f>
        <v>Andes43061</v>
      </c>
      <c r="W738" s="22" t="s">
        <v>38</v>
      </c>
      <c r="X738" s="21" t="s">
        <v>47</v>
      </c>
      <c r="Y738" s="10">
        <v>200</v>
      </c>
      <c r="Z738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38" s="10">
        <v>122</v>
      </c>
      <c r="AB738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38" s="18">
        <v>3</v>
      </c>
      <c r="AD738" s="23">
        <v>9</v>
      </c>
      <c r="AE738" s="10">
        <f>SUM(E738:U738)</f>
        <v>45</v>
      </c>
      <c r="AF738" s="10">
        <f>COUNT(E738:U738)</f>
        <v>5</v>
      </c>
      <c r="AG738" s="15">
        <f>Tableau2[[#This Row],[Teams]]/Tableau2[[#This Row],[Fields]]</f>
        <v>9</v>
      </c>
    </row>
    <row r="739" spans="1:33">
      <c r="A739" s="49">
        <v>43061</v>
      </c>
      <c r="B739" s="10" t="s">
        <v>44</v>
      </c>
      <c r="C739" s="21">
        <v>11</v>
      </c>
      <c r="D739" s="10" t="s">
        <v>341</v>
      </c>
      <c r="E739" s="10"/>
      <c r="F739" s="10"/>
      <c r="G739" s="10">
        <v>6</v>
      </c>
      <c r="H739" s="10"/>
      <c r="I739" s="10"/>
      <c r="J739" s="10"/>
      <c r="K739" s="10"/>
      <c r="L739" s="10">
        <v>5</v>
      </c>
      <c r="M739" s="10"/>
      <c r="N739" s="10"/>
      <c r="O739" s="10"/>
      <c r="P739" s="10">
        <v>6</v>
      </c>
      <c r="Q739" s="10"/>
      <c r="R739" s="10"/>
      <c r="S739" s="10"/>
      <c r="T739" s="10"/>
      <c r="U739" s="10">
        <v>5</v>
      </c>
      <c r="V739" s="9" t="str">
        <f>D739&amp;A739</f>
        <v>Libya43061</v>
      </c>
      <c r="W739" s="22" t="s">
        <v>38</v>
      </c>
      <c r="X739" s="21" t="s">
        <v>39</v>
      </c>
      <c r="Y739" s="10">
        <v>155</v>
      </c>
      <c r="Z739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39" s="10">
        <v>82</v>
      </c>
      <c r="AB73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39" s="18">
        <v>1</v>
      </c>
      <c r="AD739" s="23">
        <v>8</v>
      </c>
      <c r="AE739" s="10">
        <f>SUM(E739:U739)</f>
        <v>22</v>
      </c>
      <c r="AF739" s="10">
        <f>COUNT(E739:U739)</f>
        <v>4</v>
      </c>
      <c r="AG739" s="15">
        <f>Tableau2[[#This Row],[Teams]]/Tableau2[[#This Row],[Fields]]</f>
        <v>5.5</v>
      </c>
    </row>
    <row r="740" spans="1:33">
      <c r="A740" s="9">
        <v>43062</v>
      </c>
      <c r="B740" s="10" t="s">
        <v>46</v>
      </c>
      <c r="C740" s="21">
        <v>11</v>
      </c>
      <c r="D740" s="10" t="s">
        <v>32</v>
      </c>
      <c r="E740" s="10"/>
      <c r="F740" s="10">
        <v>7</v>
      </c>
      <c r="G740" s="10"/>
      <c r="H740" s="10"/>
      <c r="I740" s="10"/>
      <c r="J740" s="10"/>
      <c r="K740" s="10">
        <v>9</v>
      </c>
      <c r="L740" s="10"/>
      <c r="M740" s="10"/>
      <c r="N740" s="10"/>
      <c r="O740" s="10">
        <v>7</v>
      </c>
      <c r="P740" s="10"/>
      <c r="Q740" s="10">
        <v>8</v>
      </c>
      <c r="R740" s="10"/>
      <c r="S740" s="10">
        <v>10</v>
      </c>
      <c r="T740" s="10"/>
      <c r="U740" s="10"/>
      <c r="V740" s="9" t="str">
        <f>D740&amp;A740</f>
        <v>Fantasy43062</v>
      </c>
      <c r="W740" s="17" t="s">
        <v>33</v>
      </c>
      <c r="X740" s="11" t="s">
        <v>34</v>
      </c>
      <c r="Y740" s="10">
        <v>138</v>
      </c>
      <c r="Z740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40" s="10">
        <v>92</v>
      </c>
      <c r="AB74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40" s="18">
        <v>1</v>
      </c>
      <c r="AD740" s="18">
        <v>6</v>
      </c>
      <c r="AE740" s="10">
        <f>SUM(E740:U740)</f>
        <v>41</v>
      </c>
      <c r="AF740" s="10">
        <f>COUNT(E740:U740)</f>
        <v>5</v>
      </c>
      <c r="AG740" s="15">
        <f>Tableau2[[#This Row],[Teams]]/Tableau2[[#This Row],[Fields]]</f>
        <v>8.1999999999999993</v>
      </c>
    </row>
    <row r="741" spans="1:33">
      <c r="A741" s="9">
        <v>43062</v>
      </c>
      <c r="B741" s="10" t="s">
        <v>46</v>
      </c>
      <c r="C741" s="21">
        <v>11</v>
      </c>
      <c r="D741" s="10" t="s">
        <v>318</v>
      </c>
      <c r="E741" s="10"/>
      <c r="F741" s="10">
        <v>8</v>
      </c>
      <c r="G741" s="10"/>
      <c r="H741" s="10"/>
      <c r="I741" s="10"/>
      <c r="J741" s="10"/>
      <c r="K741" s="10">
        <v>7</v>
      </c>
      <c r="L741" s="10"/>
      <c r="M741" s="10"/>
      <c r="N741" s="10"/>
      <c r="O741" s="10">
        <v>9</v>
      </c>
      <c r="P741" s="10"/>
      <c r="Q741" s="10"/>
      <c r="R741" s="10">
        <v>13</v>
      </c>
      <c r="S741" s="10"/>
      <c r="T741" s="10">
        <v>8</v>
      </c>
      <c r="U741" s="10"/>
      <c r="V741" s="9" t="str">
        <f>D741&amp;A741</f>
        <v>Andes43062</v>
      </c>
      <c r="W741" s="22" t="s">
        <v>38</v>
      </c>
      <c r="X741" s="21" t="s">
        <v>39</v>
      </c>
      <c r="Y741" s="10">
        <v>126</v>
      </c>
      <c r="Z741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41" s="10">
        <v>76</v>
      </c>
      <c r="AB74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41" s="18">
        <v>3</v>
      </c>
      <c r="AD741" s="23">
        <v>9</v>
      </c>
      <c r="AE741" s="10">
        <f>SUM(E741:U741)</f>
        <v>45</v>
      </c>
      <c r="AF741" s="10">
        <f>COUNT(E741:U741)</f>
        <v>5</v>
      </c>
      <c r="AG741" s="15">
        <f>Tableau2[[#This Row],[Teams]]/Tableau2[[#This Row],[Fields]]</f>
        <v>9</v>
      </c>
    </row>
    <row r="742" spans="1:33">
      <c r="A742" s="49">
        <v>43062</v>
      </c>
      <c r="B742" s="10" t="s">
        <v>46</v>
      </c>
      <c r="C742" s="21">
        <v>11</v>
      </c>
      <c r="D742" s="10" t="s">
        <v>342</v>
      </c>
      <c r="E742" s="10"/>
      <c r="F742" s="10"/>
      <c r="G742" s="10">
        <v>7</v>
      </c>
      <c r="H742" s="10"/>
      <c r="I742" s="10"/>
      <c r="J742" s="10"/>
      <c r="K742" s="10"/>
      <c r="L742" s="10">
        <v>6</v>
      </c>
      <c r="M742" s="10"/>
      <c r="N742" s="10"/>
      <c r="O742" s="10"/>
      <c r="P742" s="10">
        <v>4</v>
      </c>
      <c r="Q742" s="10"/>
      <c r="R742" s="10"/>
      <c r="S742" s="10"/>
      <c r="T742" s="10"/>
      <c r="U742" s="10">
        <v>8</v>
      </c>
      <c r="V742" s="9" t="str">
        <f>D742&amp;A742</f>
        <v>Cebu43062</v>
      </c>
      <c r="W742" s="22" t="s">
        <v>38</v>
      </c>
      <c r="X742" s="21" t="s">
        <v>39</v>
      </c>
      <c r="Y742" s="10">
        <v>173</v>
      </c>
      <c r="Z742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42" s="10">
        <v>91</v>
      </c>
      <c r="AB742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42" s="18">
        <v>1</v>
      </c>
      <c r="AD742" s="23">
        <v>8</v>
      </c>
      <c r="AE742" s="10">
        <f>SUM(E742:U742)</f>
        <v>25</v>
      </c>
      <c r="AF742" s="10">
        <f>COUNT(E742:U742)</f>
        <v>4</v>
      </c>
      <c r="AG742" s="15">
        <f>Tableau2[[#This Row],[Teams]]/Tableau2[[#This Row],[Fields]]</f>
        <v>6.25</v>
      </c>
    </row>
    <row r="743" spans="1:33">
      <c r="A743" s="9">
        <v>43063</v>
      </c>
      <c r="B743" s="10" t="s">
        <v>48</v>
      </c>
      <c r="C743" s="21">
        <v>11</v>
      </c>
      <c r="D743" s="10" t="s">
        <v>32</v>
      </c>
      <c r="E743" s="10"/>
      <c r="F743" s="10">
        <v>7</v>
      </c>
      <c r="G743" s="10"/>
      <c r="H743" s="10"/>
      <c r="I743" s="10"/>
      <c r="J743" s="10"/>
      <c r="K743" s="10">
        <v>9</v>
      </c>
      <c r="L743" s="10"/>
      <c r="M743" s="10"/>
      <c r="N743" s="10"/>
      <c r="O743" s="10">
        <v>7</v>
      </c>
      <c r="P743" s="10"/>
      <c r="Q743" s="10">
        <v>8</v>
      </c>
      <c r="R743" s="10"/>
      <c r="S743" s="10">
        <v>10</v>
      </c>
      <c r="T743" s="10"/>
      <c r="U743" s="10"/>
      <c r="V743" s="9" t="str">
        <f>D743&amp;A743</f>
        <v>Fantasy43063</v>
      </c>
      <c r="W743" s="17" t="s">
        <v>33</v>
      </c>
      <c r="X743" s="11" t="s">
        <v>34</v>
      </c>
      <c r="Y743" s="10">
        <v>220</v>
      </c>
      <c r="Z743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43" s="10">
        <v>124</v>
      </c>
      <c r="AB74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43" s="18">
        <v>1</v>
      </c>
      <c r="AD743" s="18">
        <v>9</v>
      </c>
      <c r="AE743" s="10">
        <f>SUM(E743:U743)</f>
        <v>41</v>
      </c>
      <c r="AF743" s="10">
        <f>COUNT(E743:U743)</f>
        <v>5</v>
      </c>
      <c r="AG743" s="15">
        <f>Tableau2[[#This Row],[Teams]]/Tableau2[[#This Row],[Fields]]</f>
        <v>8.1999999999999993</v>
      </c>
    </row>
    <row r="744" spans="1:33" hidden="1">
      <c r="A744" s="9">
        <v>43070</v>
      </c>
      <c r="B744" s="10" t="s">
        <v>48</v>
      </c>
      <c r="C744" s="21">
        <v>12</v>
      </c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9" t="str">
        <f>D744&amp;A744</f>
        <v>43070</v>
      </c>
      <c r="W744" s="17" t="s">
        <v>33</v>
      </c>
      <c r="X744" s="11"/>
      <c r="Y744" s="10"/>
      <c r="Z74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4" s="10"/>
      <c r="AB74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4" s="18"/>
      <c r="AD744" s="18"/>
      <c r="AE744" s="10">
        <f>SUM(E744:U744)</f>
        <v>0</v>
      </c>
      <c r="AF744" s="10">
        <f>COUNT(E744:U744)</f>
        <v>0</v>
      </c>
      <c r="AG744" s="15" t="e">
        <f>Tableau2[[#This Row],[Teams]]/Tableau2[[#This Row],[Fields]]</f>
        <v>#DIV/0!</v>
      </c>
    </row>
    <row r="745" spans="1:33" hidden="1">
      <c r="A745" s="9">
        <v>43071</v>
      </c>
      <c r="B745" s="10" t="s">
        <v>49</v>
      </c>
      <c r="C745" s="21">
        <v>12</v>
      </c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9" t="str">
        <f>D745&amp;A745</f>
        <v>43071</v>
      </c>
      <c r="W745" s="17" t="s">
        <v>33</v>
      </c>
      <c r="X745" s="11"/>
      <c r="Y745" s="10"/>
      <c r="Z745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5" s="10"/>
      <c r="AB74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5" s="18"/>
      <c r="AD745" s="18"/>
      <c r="AE745" s="10">
        <f>SUM(E745:U745)</f>
        <v>0</v>
      </c>
      <c r="AF745" s="10">
        <f>COUNT(E745:U745)</f>
        <v>0</v>
      </c>
      <c r="AG745" s="15" t="e">
        <f>Tableau2[[#This Row],[Teams]]/Tableau2[[#This Row],[Fields]]</f>
        <v>#DIV/0!</v>
      </c>
    </row>
    <row r="746" spans="1:33" hidden="1">
      <c r="A746" s="16">
        <v>43072</v>
      </c>
      <c r="B746" s="18" t="s">
        <v>50</v>
      </c>
      <c r="C746" s="22">
        <v>12</v>
      </c>
      <c r="D746" s="10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6" t="str">
        <f>D746&amp;A746</f>
        <v>43072</v>
      </c>
      <c r="W746" s="17" t="s">
        <v>33</v>
      </c>
      <c r="X746" s="17"/>
      <c r="Y746" s="18"/>
      <c r="Z746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6" s="18"/>
      <c r="AB74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6" s="18"/>
      <c r="AD746" s="18"/>
      <c r="AE746" s="18">
        <f>SUM(E746:U746)</f>
        <v>0</v>
      </c>
      <c r="AF746" s="18">
        <f>COUNT(E746:U746)</f>
        <v>0</v>
      </c>
      <c r="AG746" s="19" t="e">
        <f>Tableau2[[#This Row],[Teams]]/Tableau2[[#This Row],[Fields]]</f>
        <v>#DIV/0!</v>
      </c>
    </row>
    <row r="747" spans="1:33" hidden="1">
      <c r="A747" s="9">
        <v>43073</v>
      </c>
      <c r="B747" s="10" t="s">
        <v>36</v>
      </c>
      <c r="C747" s="21">
        <v>12</v>
      </c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9" t="str">
        <f>D747&amp;A747</f>
        <v>43073</v>
      </c>
      <c r="W747" s="17" t="s">
        <v>33</v>
      </c>
      <c r="X747" s="11"/>
      <c r="Y747" s="10"/>
      <c r="Z747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7" s="10"/>
      <c r="AB74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7" s="18"/>
      <c r="AD747" s="18"/>
      <c r="AE747" s="10">
        <f>SUM(E747:U747)</f>
        <v>0</v>
      </c>
      <c r="AF747" s="10">
        <f>COUNT(E747:U747)</f>
        <v>0</v>
      </c>
      <c r="AG747" s="15" t="e">
        <f>Tableau2[[#This Row],[Teams]]/Tableau2[[#This Row],[Fields]]</f>
        <v>#DIV/0!</v>
      </c>
    </row>
    <row r="748" spans="1:33" hidden="1">
      <c r="A748" s="9">
        <v>43074</v>
      </c>
      <c r="B748" s="10" t="s">
        <v>42</v>
      </c>
      <c r="C748" s="21">
        <v>12</v>
      </c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9" t="str">
        <f>D748&amp;A748</f>
        <v>43074</v>
      </c>
      <c r="W748" s="17" t="s">
        <v>33</v>
      </c>
      <c r="X748" s="11"/>
      <c r="Y748" s="10"/>
      <c r="Z748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8" s="10"/>
      <c r="AB74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8" s="18"/>
      <c r="AD748" s="18"/>
      <c r="AE748" s="10">
        <f>SUM(E748:U748)</f>
        <v>0</v>
      </c>
      <c r="AF748" s="10">
        <f>COUNT(E748:U748)</f>
        <v>0</v>
      </c>
      <c r="AG748" s="15" t="e">
        <f>Tableau2[[#This Row],[Teams]]/Tableau2[[#This Row],[Fields]]</f>
        <v>#DIV/0!</v>
      </c>
    </row>
    <row r="749" spans="1:33" hidden="1">
      <c r="A749" s="9">
        <v>43075</v>
      </c>
      <c r="B749" s="10" t="s">
        <v>44</v>
      </c>
      <c r="C749" s="21">
        <v>12</v>
      </c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9" t="str">
        <f>D749&amp;A749</f>
        <v>43075</v>
      </c>
      <c r="W749" s="17" t="s">
        <v>33</v>
      </c>
      <c r="X749" s="11"/>
      <c r="Y749" s="10"/>
      <c r="Z749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49" s="10"/>
      <c r="AB74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49" s="18"/>
      <c r="AD749" s="18"/>
      <c r="AE749" s="10">
        <f>SUM(E749:U749)</f>
        <v>0</v>
      </c>
      <c r="AF749" s="10">
        <f>COUNT(E749:U749)</f>
        <v>0</v>
      </c>
      <c r="AG749" s="15" t="e">
        <f>Tableau2[[#This Row],[Teams]]/Tableau2[[#This Row],[Fields]]</f>
        <v>#DIV/0!</v>
      </c>
    </row>
    <row r="750" spans="1:33" hidden="1">
      <c r="A750" s="9">
        <v>43076</v>
      </c>
      <c r="B750" s="10" t="s">
        <v>46</v>
      </c>
      <c r="C750" s="21">
        <v>12</v>
      </c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9" t="str">
        <f>D750&amp;A750</f>
        <v>43076</v>
      </c>
      <c r="W750" s="17" t="s">
        <v>33</v>
      </c>
      <c r="X750" s="11"/>
      <c r="Y750" s="10"/>
      <c r="Z750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0" s="10"/>
      <c r="AB75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0" s="18"/>
      <c r="AD750" s="18"/>
      <c r="AE750" s="10">
        <f>SUM(E750:U750)</f>
        <v>0</v>
      </c>
      <c r="AF750" s="10">
        <f>COUNT(E750:U750)</f>
        <v>0</v>
      </c>
      <c r="AG750" s="15" t="e">
        <f>Tableau2[[#This Row],[Teams]]/Tableau2[[#This Row],[Fields]]</f>
        <v>#DIV/0!</v>
      </c>
    </row>
    <row r="751" spans="1:33" hidden="1">
      <c r="A751" s="16">
        <v>43077</v>
      </c>
      <c r="B751" s="18" t="s">
        <v>48</v>
      </c>
      <c r="C751" s="22">
        <v>12</v>
      </c>
      <c r="D751" s="10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6" t="str">
        <f>D751&amp;A751</f>
        <v>43077</v>
      </c>
      <c r="W751" s="17" t="s">
        <v>33</v>
      </c>
      <c r="X751" s="17"/>
      <c r="Y751" s="18"/>
      <c r="Z751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1" s="18"/>
      <c r="AB75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1" s="18"/>
      <c r="AD751" s="18"/>
      <c r="AE751" s="18">
        <f>SUM(E751:U751)</f>
        <v>0</v>
      </c>
      <c r="AF751" s="18">
        <f>COUNT(E751:U751)</f>
        <v>0</v>
      </c>
      <c r="AG751" s="19" t="e">
        <f>Tableau2[[#This Row],[Teams]]/Tableau2[[#This Row],[Fields]]</f>
        <v>#DIV/0!</v>
      </c>
    </row>
    <row r="752" spans="1:33" hidden="1">
      <c r="A752" s="16">
        <v>43078</v>
      </c>
      <c r="B752" s="18" t="s">
        <v>49</v>
      </c>
      <c r="C752" s="22">
        <v>12</v>
      </c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6" t="str">
        <f>D752&amp;A752</f>
        <v>43078</v>
      </c>
      <c r="W752" s="17" t="s">
        <v>33</v>
      </c>
      <c r="X752" s="17"/>
      <c r="Y752" s="18"/>
      <c r="Z752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2" s="18"/>
      <c r="AB75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2" s="18"/>
      <c r="AD752" s="18"/>
      <c r="AE752" s="18">
        <f>SUM(E752:U752)</f>
        <v>0</v>
      </c>
      <c r="AF752" s="18">
        <f>COUNT(E752:U752)</f>
        <v>0</v>
      </c>
      <c r="AG752" s="19" t="e">
        <f>Tableau2[[#This Row],[Teams]]/Tableau2[[#This Row],[Fields]]</f>
        <v>#DIV/0!</v>
      </c>
    </row>
    <row r="753" spans="1:33" hidden="1">
      <c r="A753" s="16">
        <v>43079</v>
      </c>
      <c r="B753" s="10" t="s">
        <v>50</v>
      </c>
      <c r="C753" s="22">
        <v>12</v>
      </c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9" t="str">
        <f>D753&amp;A753</f>
        <v>43079</v>
      </c>
      <c r="W753" s="11" t="s">
        <v>33</v>
      </c>
      <c r="X753" s="11"/>
      <c r="Y753" s="10"/>
      <c r="Z753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3" s="10"/>
      <c r="AB75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3" s="10"/>
      <c r="AD753" s="10"/>
      <c r="AE753" s="10">
        <f>SUM(E753:U753)</f>
        <v>0</v>
      </c>
      <c r="AF753" s="10">
        <f>COUNT(E753:U753)</f>
        <v>0</v>
      </c>
      <c r="AG753" s="15" t="e">
        <f>Tableau2[[#This Row],[Teams]]/Tableau2[[#This Row],[Fields]]</f>
        <v>#DIV/0!</v>
      </c>
    </row>
    <row r="754" spans="1:33" hidden="1">
      <c r="A754" s="9">
        <v>43080</v>
      </c>
      <c r="B754" s="10" t="s">
        <v>36</v>
      </c>
      <c r="C754" s="22">
        <v>12</v>
      </c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9" t="str">
        <f>D754&amp;A754</f>
        <v>43080</v>
      </c>
      <c r="W754" s="11" t="s">
        <v>33</v>
      </c>
      <c r="X754" s="11"/>
      <c r="Y754" s="10"/>
      <c r="Z75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4" s="10"/>
      <c r="AB75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4" s="10"/>
      <c r="AD754" s="10"/>
      <c r="AE754" s="10">
        <f>SUM(E754:U754)</f>
        <v>0</v>
      </c>
      <c r="AF754" s="10">
        <f>COUNT(E754:U754)</f>
        <v>0</v>
      </c>
      <c r="AG754" s="15" t="e">
        <f>Tableau2[[#This Row],[Teams]]/Tableau2[[#This Row],[Fields]]</f>
        <v>#DIV/0!</v>
      </c>
    </row>
    <row r="755" spans="1:33" hidden="1">
      <c r="A755" s="9">
        <v>43081</v>
      </c>
      <c r="B755" s="10" t="s">
        <v>42</v>
      </c>
      <c r="C755" s="22">
        <v>12</v>
      </c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9" t="str">
        <f>D755&amp;A755</f>
        <v>43081</v>
      </c>
      <c r="W755" s="11" t="s">
        <v>33</v>
      </c>
      <c r="X755" s="11"/>
      <c r="Y755" s="10"/>
      <c r="Z755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5" s="10"/>
      <c r="AB75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5" s="10"/>
      <c r="AD755" s="10"/>
      <c r="AE755" s="10">
        <f>SUM(E755:U755)</f>
        <v>0</v>
      </c>
      <c r="AF755" s="10">
        <f>COUNT(E755:U755)</f>
        <v>0</v>
      </c>
      <c r="AG755" s="15" t="e">
        <f>Tableau2[[#This Row],[Teams]]/Tableau2[[#This Row],[Fields]]</f>
        <v>#DIV/0!</v>
      </c>
    </row>
    <row r="756" spans="1:33" hidden="1">
      <c r="A756" s="9">
        <v>43082</v>
      </c>
      <c r="B756" s="10" t="s">
        <v>44</v>
      </c>
      <c r="C756" s="22">
        <v>12</v>
      </c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9" t="str">
        <f>D756&amp;A756</f>
        <v>43082</v>
      </c>
      <c r="W756" s="11" t="s">
        <v>33</v>
      </c>
      <c r="X756" s="11"/>
      <c r="Y756" s="10"/>
      <c r="Z756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6" s="10"/>
      <c r="AB75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6" s="10"/>
      <c r="AD756" s="10"/>
      <c r="AE756" s="10">
        <f>SUM(E756:U756)</f>
        <v>0</v>
      </c>
      <c r="AF756" s="10">
        <f>COUNT(E756:U756)</f>
        <v>0</v>
      </c>
      <c r="AG756" s="15" t="e">
        <f>Tableau2[[#This Row],[Teams]]/Tableau2[[#This Row],[Fields]]</f>
        <v>#DIV/0!</v>
      </c>
    </row>
    <row r="757" spans="1:33" hidden="1">
      <c r="A757" s="16">
        <v>43083</v>
      </c>
      <c r="B757" s="10" t="s">
        <v>46</v>
      </c>
      <c r="C757" s="22">
        <v>12</v>
      </c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9" t="str">
        <f>D757&amp;A757</f>
        <v>43083</v>
      </c>
      <c r="W757" s="11" t="s">
        <v>33</v>
      </c>
      <c r="X757" s="11"/>
      <c r="Y757" s="10"/>
      <c r="Z757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7" s="10"/>
      <c r="AB75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7" s="10"/>
      <c r="AD757" s="10"/>
      <c r="AE757" s="10">
        <f>SUM(E757:U757)</f>
        <v>0</v>
      </c>
      <c r="AF757" s="10">
        <f>COUNT(E757:U757)</f>
        <v>0</v>
      </c>
      <c r="AG757" s="15" t="e">
        <f>Tableau2[[#This Row],[Teams]]/Tableau2[[#This Row],[Fields]]</f>
        <v>#DIV/0!</v>
      </c>
    </row>
    <row r="758" spans="1:33" hidden="1">
      <c r="A758" s="16">
        <v>43084</v>
      </c>
      <c r="B758" s="10" t="s">
        <v>48</v>
      </c>
      <c r="C758" s="22">
        <v>12</v>
      </c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9" t="str">
        <f>D758&amp;A758</f>
        <v>43084</v>
      </c>
      <c r="W758" s="11" t="s">
        <v>33</v>
      </c>
      <c r="X758" s="11"/>
      <c r="Y758" s="10"/>
      <c r="Z758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8" s="10"/>
      <c r="AB75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8" s="10"/>
      <c r="AD758" s="10"/>
      <c r="AE758" s="10">
        <f>SUM(E758:U758)</f>
        <v>0</v>
      </c>
      <c r="AF758" s="10">
        <f>COUNT(E758:U758)</f>
        <v>0</v>
      </c>
      <c r="AG758" s="15" t="e">
        <f>Tableau2[[#This Row],[Teams]]/Tableau2[[#This Row],[Fields]]</f>
        <v>#DIV/0!</v>
      </c>
    </row>
    <row r="759" spans="1:33" hidden="1">
      <c r="A759" s="16">
        <v>43085</v>
      </c>
      <c r="B759" s="10" t="s">
        <v>49</v>
      </c>
      <c r="C759" s="22">
        <v>12</v>
      </c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9" t="str">
        <f>D759&amp;A759</f>
        <v>43085</v>
      </c>
      <c r="W759" s="11" t="s">
        <v>33</v>
      </c>
      <c r="X759" s="11"/>
      <c r="Y759" s="10"/>
      <c r="Z759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59" s="10"/>
      <c r="AB75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59" s="10"/>
      <c r="AD759" s="10"/>
      <c r="AE759" s="10">
        <f>SUM(E759:U759)</f>
        <v>0</v>
      </c>
      <c r="AF759" s="10">
        <f>COUNT(E759:U759)</f>
        <v>0</v>
      </c>
      <c r="AG759" s="15" t="e">
        <f>Tableau2[[#This Row],[Teams]]/Tableau2[[#This Row],[Fields]]</f>
        <v>#DIV/0!</v>
      </c>
    </row>
    <row r="760" spans="1:33" hidden="1">
      <c r="A760" s="16">
        <v>43086</v>
      </c>
      <c r="B760" s="10" t="s">
        <v>50</v>
      </c>
      <c r="C760" s="22">
        <v>12</v>
      </c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9" t="str">
        <f>D760&amp;A760</f>
        <v>43086</v>
      </c>
      <c r="W760" s="11" t="s">
        <v>33</v>
      </c>
      <c r="X760" s="11"/>
      <c r="Y760" s="10"/>
      <c r="Z760" s="10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0" s="10"/>
      <c r="AB760" s="15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0" s="10"/>
      <c r="AD760" s="10"/>
      <c r="AE760" s="10">
        <f>SUM(E760:U760)</f>
        <v>0</v>
      </c>
      <c r="AF760" s="10">
        <f>COUNT(E760:U760)</f>
        <v>0</v>
      </c>
      <c r="AG760" s="15" t="e">
        <f>Tableau2[[#This Row],[Teams]]/Tableau2[[#This Row],[Fields]]</f>
        <v>#DIV/0!</v>
      </c>
    </row>
    <row r="761" spans="1:33" hidden="1">
      <c r="A761" s="16">
        <v>43087</v>
      </c>
      <c r="B761" s="10" t="s">
        <v>36</v>
      </c>
      <c r="C761" s="22">
        <v>12</v>
      </c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9" t="str">
        <f>D761&amp;A761</f>
        <v>43087</v>
      </c>
      <c r="W761" s="11" t="s">
        <v>33</v>
      </c>
      <c r="X761" s="11"/>
      <c r="Y761" s="10"/>
      <c r="Z761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1" s="10"/>
      <c r="AB76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1" s="10"/>
      <c r="AD761" s="10"/>
      <c r="AE761" s="10">
        <f>SUM(E761:U761)</f>
        <v>0</v>
      </c>
      <c r="AF761" s="10">
        <f>COUNT(E761:U761)</f>
        <v>0</v>
      </c>
      <c r="AG761" s="15" t="e">
        <f>Tableau2[[#This Row],[Teams]]/Tableau2[[#This Row],[Fields]]</f>
        <v>#DIV/0!</v>
      </c>
    </row>
    <row r="762" spans="1:33" hidden="1">
      <c r="A762" s="16">
        <v>43088</v>
      </c>
      <c r="B762" s="10" t="s">
        <v>42</v>
      </c>
      <c r="C762" s="22">
        <v>12</v>
      </c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9" t="str">
        <f>D762&amp;A762</f>
        <v>43088</v>
      </c>
      <c r="W762" s="11" t="s">
        <v>33</v>
      </c>
      <c r="X762" s="11"/>
      <c r="Y762" s="10"/>
      <c r="Z762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2" s="10"/>
      <c r="AB76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2" s="10"/>
      <c r="AD762" s="10"/>
      <c r="AE762" s="10">
        <f>SUM(E762:U762)</f>
        <v>0</v>
      </c>
      <c r="AF762" s="10">
        <f>COUNT(E762:U762)</f>
        <v>0</v>
      </c>
      <c r="AG762" s="15" t="e">
        <f>Tableau2[[#This Row],[Teams]]/Tableau2[[#This Row],[Fields]]</f>
        <v>#DIV/0!</v>
      </c>
    </row>
    <row r="763" spans="1:33" hidden="1">
      <c r="A763" s="16">
        <v>43089</v>
      </c>
      <c r="B763" s="10" t="s">
        <v>44</v>
      </c>
      <c r="C763" s="22">
        <v>12</v>
      </c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9" t="str">
        <f>D763&amp;A763</f>
        <v>43089</v>
      </c>
      <c r="W763" s="11" t="s">
        <v>33</v>
      </c>
      <c r="X763" s="11"/>
      <c r="Y763" s="10"/>
      <c r="Z763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3" s="10"/>
      <c r="AB76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3" s="10"/>
      <c r="AD763" s="10"/>
      <c r="AE763" s="10">
        <f>SUM(E763:U763)</f>
        <v>0</v>
      </c>
      <c r="AF763" s="10">
        <f>COUNT(E763:U763)</f>
        <v>0</v>
      </c>
      <c r="AG763" s="15" t="e">
        <f>Tableau2[[#This Row],[Teams]]/Tableau2[[#This Row],[Fields]]</f>
        <v>#DIV/0!</v>
      </c>
    </row>
    <row r="764" spans="1:33" hidden="1">
      <c r="A764" s="16">
        <v>43090</v>
      </c>
      <c r="B764" s="10" t="s">
        <v>46</v>
      </c>
      <c r="C764" s="22">
        <v>12</v>
      </c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9" t="str">
        <f>D764&amp;A764</f>
        <v>43090</v>
      </c>
      <c r="W764" s="11" t="s">
        <v>33</v>
      </c>
      <c r="X764" s="11"/>
      <c r="Y764" s="10"/>
      <c r="Z76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4" s="10"/>
      <c r="AB76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4" s="10"/>
      <c r="AD764" s="10"/>
      <c r="AE764" s="10">
        <f>SUM(E764:U764)</f>
        <v>0</v>
      </c>
      <c r="AF764" s="10">
        <f>COUNT(E764:U764)</f>
        <v>0</v>
      </c>
      <c r="AG764" s="15" t="e">
        <f>Tableau2[[#This Row],[Teams]]/Tableau2[[#This Row],[Fields]]</f>
        <v>#DIV/0!</v>
      </c>
    </row>
    <row r="765" spans="1:33" hidden="1">
      <c r="A765" s="16">
        <v>43091</v>
      </c>
      <c r="B765" s="10" t="s">
        <v>48</v>
      </c>
      <c r="C765" s="22">
        <v>12</v>
      </c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9" t="str">
        <f>D765&amp;A765</f>
        <v>43091</v>
      </c>
      <c r="W765" s="11" t="s">
        <v>33</v>
      </c>
      <c r="X765" s="11"/>
      <c r="Y765" s="10"/>
      <c r="Z765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5" s="10"/>
      <c r="AB765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5" s="10"/>
      <c r="AD765" s="10"/>
      <c r="AE765" s="10">
        <f>SUM(E765:U765)</f>
        <v>0</v>
      </c>
      <c r="AF765" s="10">
        <f>COUNT(E765:U765)</f>
        <v>0</v>
      </c>
      <c r="AG765" s="15" t="e">
        <f>Tableau2[[#This Row],[Teams]]/Tableau2[[#This Row],[Fields]]</f>
        <v>#DIV/0!</v>
      </c>
    </row>
    <row r="766" spans="1:33" hidden="1">
      <c r="A766" s="16">
        <v>43092</v>
      </c>
      <c r="B766" s="10" t="s">
        <v>49</v>
      </c>
      <c r="C766" s="22">
        <v>12</v>
      </c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9" t="str">
        <f>D766&amp;A766</f>
        <v>43092</v>
      </c>
      <c r="W766" s="11" t="s">
        <v>33</v>
      </c>
      <c r="X766" s="11"/>
      <c r="Y766" s="10"/>
      <c r="Z766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6" s="10"/>
      <c r="AB76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6" s="10"/>
      <c r="AD766" s="10"/>
      <c r="AE766" s="10">
        <f>SUM(E766:U766)</f>
        <v>0</v>
      </c>
      <c r="AF766" s="10">
        <f>COUNT(E766:U766)</f>
        <v>0</v>
      </c>
      <c r="AG766" s="15" t="e">
        <f>Tableau2[[#This Row],[Teams]]/Tableau2[[#This Row],[Fields]]</f>
        <v>#DIV/0!</v>
      </c>
    </row>
    <row r="767" spans="1:33" hidden="1">
      <c r="A767" s="16">
        <v>43093</v>
      </c>
      <c r="B767" s="10" t="s">
        <v>50</v>
      </c>
      <c r="C767" s="22">
        <v>12</v>
      </c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9" t="str">
        <f>D767&amp;A767</f>
        <v>43093</v>
      </c>
      <c r="W767" s="11" t="s">
        <v>33</v>
      </c>
      <c r="X767" s="11"/>
      <c r="Y767" s="10"/>
      <c r="Z767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7" s="10"/>
      <c r="AB767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7" s="10"/>
      <c r="AD767" s="10"/>
      <c r="AE767" s="10">
        <f>SUM(E767:U767)</f>
        <v>0</v>
      </c>
      <c r="AF767" s="10">
        <f>COUNT(E767:U767)</f>
        <v>0</v>
      </c>
      <c r="AG767" s="15" t="e">
        <f>Tableau2[[#This Row],[Teams]]/Tableau2[[#This Row],[Fields]]</f>
        <v>#DIV/0!</v>
      </c>
    </row>
    <row r="768" spans="1:33" hidden="1">
      <c r="A768" s="16">
        <v>43094</v>
      </c>
      <c r="B768" s="10" t="s">
        <v>36</v>
      </c>
      <c r="C768" s="22">
        <v>12</v>
      </c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8"/>
      <c r="V768" s="16" t="str">
        <f>D768&amp;A768</f>
        <v>43094</v>
      </c>
      <c r="W768" s="11" t="s">
        <v>33</v>
      </c>
      <c r="X768" s="17"/>
      <c r="Y768" s="18"/>
      <c r="Z768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8" s="18"/>
      <c r="AB76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8" s="10"/>
      <c r="AD768" s="10"/>
      <c r="AE768" s="18">
        <f>SUM(E768:U768)</f>
        <v>0</v>
      </c>
      <c r="AF768" s="18">
        <f>COUNT(E768:U768)</f>
        <v>0</v>
      </c>
      <c r="AG768" s="19" t="e">
        <f>Tableau2[[#This Row],[Teams]]/Tableau2[[#This Row],[Fields]]</f>
        <v>#DIV/0!</v>
      </c>
    </row>
    <row r="769" spans="1:33" hidden="1">
      <c r="A769" s="16">
        <v>43095</v>
      </c>
      <c r="B769" s="10" t="s">
        <v>42</v>
      </c>
      <c r="C769" s="22">
        <v>12</v>
      </c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9" t="str">
        <f>D769&amp;A769</f>
        <v>43095</v>
      </c>
      <c r="W769" s="11" t="s">
        <v>33</v>
      </c>
      <c r="X769" s="11"/>
      <c r="Y769" s="10"/>
      <c r="Z769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69" s="10"/>
      <c r="AB769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69" s="10"/>
      <c r="AD769" s="10"/>
      <c r="AE769" s="10">
        <f>SUM(E769:U769)</f>
        <v>0</v>
      </c>
      <c r="AF769" s="10">
        <f>COUNT(E769:U769)</f>
        <v>0</v>
      </c>
      <c r="AG769" s="15" t="e">
        <f>Tableau2[[#This Row],[Teams]]/Tableau2[[#This Row],[Fields]]</f>
        <v>#DIV/0!</v>
      </c>
    </row>
    <row r="770" spans="1:33" hidden="1">
      <c r="A770" s="9">
        <v>43096</v>
      </c>
      <c r="B770" s="10" t="s">
        <v>44</v>
      </c>
      <c r="C770" s="21">
        <v>12</v>
      </c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9" t="str">
        <f>D770&amp;A770</f>
        <v>43096</v>
      </c>
      <c r="W770" s="11" t="s">
        <v>33</v>
      </c>
      <c r="X770" s="11"/>
      <c r="Y770" s="10"/>
      <c r="Z770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0" s="10"/>
      <c r="AB77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0" s="10"/>
      <c r="AD770" s="10"/>
      <c r="AE770" s="10">
        <f>SUM(E770:U770)</f>
        <v>0</v>
      </c>
      <c r="AF770" s="10">
        <f>COUNT(E770:U770)</f>
        <v>0</v>
      </c>
      <c r="AG770" s="15" t="e">
        <f>Tableau2[[#This Row],[Teams]]/Tableau2[[#This Row],[Fields]]</f>
        <v>#DIV/0!</v>
      </c>
    </row>
    <row r="771" spans="1:33" hidden="1">
      <c r="A771" s="9">
        <v>43097</v>
      </c>
      <c r="B771" s="10" t="s">
        <v>46</v>
      </c>
      <c r="C771" s="21">
        <v>12</v>
      </c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9" t="str">
        <f>D771&amp;A771</f>
        <v>43097</v>
      </c>
      <c r="W771" s="11" t="s">
        <v>33</v>
      </c>
      <c r="X771" s="11"/>
      <c r="Y771" s="10"/>
      <c r="Z771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1" s="10"/>
      <c r="AB771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1" s="10"/>
      <c r="AD771" s="10"/>
      <c r="AE771" s="10">
        <f>SUM(E771:U771)</f>
        <v>0</v>
      </c>
      <c r="AF771" s="10">
        <f>COUNT(E771:U771)</f>
        <v>0</v>
      </c>
      <c r="AG771" s="15" t="e">
        <f>Tableau2[[#This Row],[Teams]]/Tableau2[[#This Row],[Fields]]</f>
        <v>#DIV/0!</v>
      </c>
    </row>
    <row r="772" spans="1:33" hidden="1">
      <c r="A772" s="9">
        <v>43098</v>
      </c>
      <c r="B772" s="10" t="s">
        <v>48</v>
      </c>
      <c r="C772" s="21">
        <v>12</v>
      </c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9" t="str">
        <f>D772&amp;A772</f>
        <v>43098</v>
      </c>
      <c r="W772" s="11" t="s">
        <v>33</v>
      </c>
      <c r="X772" s="11"/>
      <c r="Y772" s="10"/>
      <c r="Z772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2" s="10"/>
      <c r="AB77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2" s="10"/>
      <c r="AD772" s="10"/>
      <c r="AE772" s="10">
        <f>SUM(E772:U772)</f>
        <v>0</v>
      </c>
      <c r="AF772" s="10">
        <f>COUNT(E772:U772)</f>
        <v>0</v>
      </c>
      <c r="AG772" s="15" t="e">
        <f>Tableau2[[#This Row],[Teams]]/Tableau2[[#This Row],[Fields]]</f>
        <v>#DIV/0!</v>
      </c>
    </row>
    <row r="773" spans="1:33" hidden="1">
      <c r="A773" s="9">
        <v>43099</v>
      </c>
      <c r="B773" s="10" t="s">
        <v>49</v>
      </c>
      <c r="C773" s="21">
        <v>12</v>
      </c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9" t="str">
        <f>D773&amp;A773</f>
        <v>43099</v>
      </c>
      <c r="W773" s="11" t="s">
        <v>33</v>
      </c>
      <c r="X773" s="11"/>
      <c r="Y773" s="10"/>
      <c r="Z773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3" s="10"/>
      <c r="AB773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3" s="10"/>
      <c r="AD773" s="10"/>
      <c r="AE773" s="10">
        <f>SUM(E773:U773)</f>
        <v>0</v>
      </c>
      <c r="AF773" s="10">
        <f>COUNT(E773:U773)</f>
        <v>0</v>
      </c>
      <c r="AG773" s="15" t="e">
        <f>Tableau2[[#This Row],[Teams]]/Tableau2[[#This Row],[Fields]]</f>
        <v>#DIV/0!</v>
      </c>
    </row>
    <row r="774" spans="1:33" hidden="1">
      <c r="A774" s="16">
        <v>43100</v>
      </c>
      <c r="B774" s="18" t="s">
        <v>50</v>
      </c>
      <c r="C774" s="22">
        <v>12</v>
      </c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8"/>
      <c r="U774" s="18"/>
      <c r="V774" s="16" t="str">
        <f>D774&amp;A774</f>
        <v>43100</v>
      </c>
      <c r="W774" s="11" t="s">
        <v>33</v>
      </c>
      <c r="X774" s="17"/>
      <c r="Y774" s="18"/>
      <c r="Z774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4" s="18"/>
      <c r="AB77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4" s="10"/>
      <c r="AD774" s="10"/>
      <c r="AE774" s="18">
        <f>SUM(E774:U774)</f>
        <v>0</v>
      </c>
      <c r="AF774" s="18">
        <f>COUNT(E774:U774)</f>
        <v>0</v>
      </c>
      <c r="AG774" s="19" t="e">
        <f>Tableau2[[#This Row],[Teams]]/Tableau2[[#This Row],[Fields]]</f>
        <v>#DIV/0!</v>
      </c>
    </row>
    <row r="775" spans="1:33">
      <c r="A775" s="20">
        <v>43063</v>
      </c>
      <c r="B775" s="18" t="s">
        <v>48</v>
      </c>
      <c r="C775" s="22">
        <v>11</v>
      </c>
      <c r="D775" s="18" t="s">
        <v>342</v>
      </c>
      <c r="E775" s="18"/>
      <c r="F775" s="18"/>
      <c r="G775" s="18">
        <v>7</v>
      </c>
      <c r="H775" s="18"/>
      <c r="I775" s="18"/>
      <c r="J775" s="18"/>
      <c r="K775" s="18"/>
      <c r="L775" s="18">
        <v>6</v>
      </c>
      <c r="M775" s="18"/>
      <c r="N775" s="18"/>
      <c r="O775" s="18"/>
      <c r="P775" s="18">
        <v>4</v>
      </c>
      <c r="Q775" s="18"/>
      <c r="R775" s="18"/>
      <c r="S775" s="18"/>
      <c r="T775" s="18"/>
      <c r="U775" s="18">
        <v>8</v>
      </c>
      <c r="V775" s="16" t="str">
        <f>D775&amp;A775</f>
        <v>Cebu43063</v>
      </c>
      <c r="W775" s="22" t="s">
        <v>38</v>
      </c>
      <c r="X775" s="22" t="s">
        <v>34</v>
      </c>
      <c r="Y775" s="18">
        <v>177</v>
      </c>
      <c r="Z775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75" s="18">
        <v>101</v>
      </c>
      <c r="AB77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75" s="18">
        <v>1</v>
      </c>
      <c r="AD775" s="23">
        <v>8</v>
      </c>
      <c r="AE775" s="18">
        <f>SUM(E775:U775)</f>
        <v>25</v>
      </c>
      <c r="AF775" s="18">
        <f>COUNT(E775:U775)</f>
        <v>4</v>
      </c>
      <c r="AG775" s="19">
        <f>Tableau2[[#This Row],[Teams]]/Tableau2[[#This Row],[Fields]]</f>
        <v>6.25</v>
      </c>
    </row>
    <row r="776" spans="1:33">
      <c r="A776" s="16">
        <v>43064</v>
      </c>
      <c r="B776" s="18" t="s">
        <v>49</v>
      </c>
      <c r="C776" s="22">
        <v>11</v>
      </c>
      <c r="D776" s="18" t="s">
        <v>317</v>
      </c>
      <c r="E776" s="18"/>
      <c r="F776" s="18">
        <v>6</v>
      </c>
      <c r="G776" s="18"/>
      <c r="H776" s="18"/>
      <c r="I776" s="18"/>
      <c r="J776" s="18"/>
      <c r="K776" s="18">
        <v>10</v>
      </c>
      <c r="L776" s="18"/>
      <c r="M776" s="18"/>
      <c r="N776" s="18"/>
      <c r="O776" s="18">
        <v>8</v>
      </c>
      <c r="P776" s="18"/>
      <c r="Q776" s="18"/>
      <c r="R776" s="18">
        <v>8</v>
      </c>
      <c r="S776" s="18"/>
      <c r="T776" s="18">
        <v>3</v>
      </c>
      <c r="U776" s="18"/>
      <c r="V776" s="16" t="str">
        <f>D776&amp;A776</f>
        <v>San Francisco43064</v>
      </c>
      <c r="W776" s="17" t="s">
        <v>33</v>
      </c>
      <c r="X776" s="11" t="s">
        <v>34</v>
      </c>
      <c r="Y776" s="10">
        <v>235</v>
      </c>
      <c r="Z776" s="18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76" s="10">
        <v>134</v>
      </c>
      <c r="AB77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VL</v>
      </c>
      <c r="AC776" s="18">
        <v>2</v>
      </c>
      <c r="AD776" s="18">
        <v>8</v>
      </c>
      <c r="AE776" s="18">
        <f>SUM(E776:U776)</f>
        <v>35</v>
      </c>
      <c r="AF776" s="18">
        <f>COUNT(E776:U776)</f>
        <v>5</v>
      </c>
      <c r="AG776" s="19">
        <f>Tableau2[[#This Row],[Teams]]/Tableau2[[#This Row],[Fields]]</f>
        <v>7</v>
      </c>
    </row>
    <row r="777" spans="1:33">
      <c r="A777" s="20">
        <v>43064</v>
      </c>
      <c r="B777" s="18" t="s">
        <v>49</v>
      </c>
      <c r="C777" s="22">
        <v>11</v>
      </c>
      <c r="D777" s="18" t="s">
        <v>342</v>
      </c>
      <c r="E777" s="18"/>
      <c r="F777" s="18"/>
      <c r="G777" s="18">
        <v>7</v>
      </c>
      <c r="H777" s="18"/>
      <c r="I777" s="18"/>
      <c r="J777" s="18"/>
      <c r="K777" s="18"/>
      <c r="L777" s="18">
        <v>6</v>
      </c>
      <c r="M777" s="18"/>
      <c r="N777" s="18"/>
      <c r="O777" s="18"/>
      <c r="P777" s="18">
        <v>4</v>
      </c>
      <c r="Q777" s="18"/>
      <c r="R777" s="18"/>
      <c r="S777" s="18"/>
      <c r="T777" s="18"/>
      <c r="U777" s="18">
        <v>8</v>
      </c>
      <c r="V777" s="16" t="str">
        <f>D777&amp;A777</f>
        <v>Cebu43064</v>
      </c>
      <c r="W777" s="22" t="s">
        <v>38</v>
      </c>
      <c r="X777" s="22" t="s">
        <v>47</v>
      </c>
      <c r="Y777" s="18">
        <v>183</v>
      </c>
      <c r="Z777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77" s="18">
        <v>102</v>
      </c>
      <c r="AB77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77" s="18">
        <v>1</v>
      </c>
      <c r="AD777" s="23">
        <v>8</v>
      </c>
      <c r="AE777" s="18">
        <f>SUM(E777:U777)</f>
        <v>25</v>
      </c>
      <c r="AF777" s="18">
        <f>COUNT(E777:U777)</f>
        <v>4</v>
      </c>
      <c r="AG777" s="19">
        <f>Tableau2[[#This Row],[Teams]]/Tableau2[[#This Row],[Fields]]</f>
        <v>6.25</v>
      </c>
    </row>
    <row r="778" spans="1:33">
      <c r="A778" s="16">
        <v>43065</v>
      </c>
      <c r="B778" s="18" t="s">
        <v>50</v>
      </c>
      <c r="C778" s="22">
        <v>11</v>
      </c>
      <c r="D778" s="18" t="s">
        <v>32</v>
      </c>
      <c r="E778" s="18"/>
      <c r="F778" s="18"/>
      <c r="G778" s="18"/>
      <c r="H778" s="18">
        <v>12</v>
      </c>
      <c r="I778" s="18"/>
      <c r="J778" s="18"/>
      <c r="K778" s="18">
        <v>7</v>
      </c>
      <c r="L778" s="18"/>
      <c r="M778" s="18"/>
      <c r="N778" s="18">
        <v>4</v>
      </c>
      <c r="O778" s="18"/>
      <c r="P778" s="18"/>
      <c r="Q778" s="18">
        <v>6</v>
      </c>
      <c r="R778" s="18"/>
      <c r="S778" s="18">
        <v>6</v>
      </c>
      <c r="T778" s="18"/>
      <c r="U778" s="18"/>
      <c r="V778" s="16" t="str">
        <f>D778&amp;A778</f>
        <v>Fantasy43065</v>
      </c>
      <c r="W778" s="17" t="s">
        <v>33</v>
      </c>
      <c r="X778" s="17" t="s">
        <v>52</v>
      </c>
      <c r="Y778" s="18">
        <v>185</v>
      </c>
      <c r="Z778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78" s="18">
        <v>106</v>
      </c>
      <c r="AB778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78" s="18">
        <v>1</v>
      </c>
      <c r="AD778" s="18">
        <v>9</v>
      </c>
      <c r="AE778" s="18">
        <f>SUM(E778:U778)</f>
        <v>35</v>
      </c>
      <c r="AF778" s="18">
        <f>COUNT(E778:U778)</f>
        <v>5</v>
      </c>
      <c r="AG778" s="19">
        <f>Tableau2[[#This Row],[Teams]]/Tableau2[[#This Row],[Fields]]</f>
        <v>7</v>
      </c>
    </row>
    <row r="779" spans="1:33">
      <c r="A779" s="20">
        <v>43065</v>
      </c>
      <c r="B779" s="18" t="s">
        <v>50</v>
      </c>
      <c r="C779" s="22">
        <v>11</v>
      </c>
      <c r="D779" s="18" t="s">
        <v>342</v>
      </c>
      <c r="E779" s="18"/>
      <c r="F779" s="18"/>
      <c r="G779" s="18">
        <v>7</v>
      </c>
      <c r="H779" s="18"/>
      <c r="I779" s="18"/>
      <c r="J779" s="18"/>
      <c r="K779" s="18"/>
      <c r="L779" s="18">
        <v>6</v>
      </c>
      <c r="M779" s="18"/>
      <c r="N779" s="18"/>
      <c r="O779" s="18"/>
      <c r="P779" s="18">
        <v>4</v>
      </c>
      <c r="Q779" s="18"/>
      <c r="R779" s="18"/>
      <c r="S779" s="18"/>
      <c r="T779" s="18"/>
      <c r="U779" s="18">
        <v>8</v>
      </c>
      <c r="V779" s="16" t="str">
        <f>D779&amp;A779</f>
        <v>Cebu43065</v>
      </c>
      <c r="W779" s="22" t="s">
        <v>38</v>
      </c>
      <c r="X779" s="22" t="s">
        <v>45</v>
      </c>
      <c r="Y779" s="18">
        <v>33</v>
      </c>
      <c r="Z779" s="18" t="str">
        <f>IF(Tableau2[[#This Row],[KM]]&gt;199,"F",IF(Tableau2[[#This Row],[KM]]&gt;174,"E",IF(Tableau2[[#This Row],[KM]]&gt;149,"D",IF(Tableau2[[#This Row],[KM]]&gt;124,"C",IF(Tableau2[[#This Row],[KM]]&gt;99,"B","A")))))</f>
        <v>A</v>
      </c>
      <c r="AA779" s="18">
        <v>29</v>
      </c>
      <c r="AB779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79" s="18">
        <v>1</v>
      </c>
      <c r="AD779" s="23">
        <v>8</v>
      </c>
      <c r="AE779" s="18">
        <f>SUM(E779:U779)</f>
        <v>25</v>
      </c>
      <c r="AF779" s="18">
        <f>COUNT(E779:U779)</f>
        <v>4</v>
      </c>
      <c r="AG779" s="19">
        <f>Tableau2[[#This Row],[Teams]]/Tableau2[[#This Row],[Fields]]</f>
        <v>6.25</v>
      </c>
    </row>
    <row r="780" spans="1:33">
      <c r="A780" s="16">
        <v>43066</v>
      </c>
      <c r="B780" s="18" t="s">
        <v>36</v>
      </c>
      <c r="C780" s="22">
        <v>11</v>
      </c>
      <c r="D780" s="18" t="s">
        <v>32</v>
      </c>
      <c r="E780" s="18"/>
      <c r="F780" s="18"/>
      <c r="G780" s="18"/>
      <c r="H780" s="18">
        <v>3</v>
      </c>
      <c r="I780" s="18"/>
      <c r="J780" s="18"/>
      <c r="K780" s="18"/>
      <c r="L780" s="18"/>
      <c r="M780" s="18">
        <v>5</v>
      </c>
      <c r="N780" s="18"/>
      <c r="O780" s="18"/>
      <c r="P780" s="18">
        <v>13</v>
      </c>
      <c r="Q780" s="18"/>
      <c r="R780" s="18"/>
      <c r="S780" s="18">
        <v>7</v>
      </c>
      <c r="T780" s="18"/>
      <c r="U780" s="18">
        <v>3</v>
      </c>
      <c r="V780" s="16" t="str">
        <f>D780&amp;A780</f>
        <v>Fantasy43066</v>
      </c>
      <c r="W780" s="17" t="s">
        <v>33</v>
      </c>
      <c r="X780" s="17" t="s">
        <v>34</v>
      </c>
      <c r="Y780" s="18">
        <v>146</v>
      </c>
      <c r="Z780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80" s="18">
        <v>79</v>
      </c>
      <c r="AB780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80" s="18">
        <v>1</v>
      </c>
      <c r="AD780" s="18">
        <v>8</v>
      </c>
      <c r="AE780" s="18">
        <f>SUM(E780:U780)</f>
        <v>31</v>
      </c>
      <c r="AF780" s="18">
        <f>COUNT(E780:U780)</f>
        <v>5</v>
      </c>
      <c r="AG780" s="19">
        <f>Tableau2[[#This Row],[Teams]]/Tableau2[[#This Row],[Fields]]</f>
        <v>6.2</v>
      </c>
    </row>
    <row r="781" spans="1:33">
      <c r="A781" s="49">
        <v>43066</v>
      </c>
      <c r="B781" s="10" t="s">
        <v>36</v>
      </c>
      <c r="C781" s="21">
        <v>11</v>
      </c>
      <c r="D781" s="18" t="s">
        <v>343</v>
      </c>
      <c r="E781" s="10"/>
      <c r="F781" s="10"/>
      <c r="G781" s="10">
        <v>11</v>
      </c>
      <c r="H781" s="10"/>
      <c r="I781" s="10"/>
      <c r="J781" s="10"/>
      <c r="K781" s="10"/>
      <c r="L781" s="10">
        <v>4</v>
      </c>
      <c r="M781" s="10"/>
      <c r="N781" s="10"/>
      <c r="O781" s="10">
        <v>9</v>
      </c>
      <c r="P781" s="10"/>
      <c r="Q781" s="10"/>
      <c r="R781" s="10">
        <v>11</v>
      </c>
      <c r="S781" s="10"/>
      <c r="T781" s="10">
        <v>6</v>
      </c>
      <c r="U781" s="10"/>
      <c r="V781" s="9" t="str">
        <f>D781&amp;A781</f>
        <v>Lesotho43066</v>
      </c>
      <c r="W781" s="22" t="s">
        <v>38</v>
      </c>
      <c r="X781" s="21" t="s">
        <v>39</v>
      </c>
      <c r="Y781" s="10">
        <v>137</v>
      </c>
      <c r="Z781" s="18" t="str">
        <f>IF(Tableau2[[#This Row],[KM]]&gt;199,"F",IF(Tableau2[[#This Row],[KM]]&gt;174,"E",IF(Tableau2[[#This Row],[KM]]&gt;149,"D",IF(Tableau2[[#This Row],[KM]]&gt;124,"C",IF(Tableau2[[#This Row],[KM]]&gt;99,"B","A")))))</f>
        <v>C</v>
      </c>
      <c r="AA781" s="10">
        <v>76</v>
      </c>
      <c r="AB781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81" s="10">
        <v>1</v>
      </c>
      <c r="AD781" s="24">
        <v>8</v>
      </c>
      <c r="AE781" s="10">
        <f>SUM(E781:U781)</f>
        <v>41</v>
      </c>
      <c r="AF781" s="10">
        <f>COUNT(E781:U781)</f>
        <v>5</v>
      </c>
      <c r="AG781" s="15">
        <f>Tableau2[[#This Row],[Teams]]/Tableau2[[#This Row],[Fields]]</f>
        <v>8.1999999999999993</v>
      </c>
    </row>
    <row r="782" spans="1:33">
      <c r="A782" s="9">
        <v>43067</v>
      </c>
      <c r="B782" s="10" t="s">
        <v>42</v>
      </c>
      <c r="C782" s="21">
        <v>11</v>
      </c>
      <c r="D782" s="18" t="s">
        <v>32</v>
      </c>
      <c r="E782" s="10"/>
      <c r="F782" s="10">
        <v>6</v>
      </c>
      <c r="G782" s="10"/>
      <c r="H782" s="10"/>
      <c r="I782" s="10"/>
      <c r="J782" s="10"/>
      <c r="K782" s="10">
        <v>8</v>
      </c>
      <c r="L782" s="10"/>
      <c r="M782" s="10"/>
      <c r="N782" s="10"/>
      <c r="O782" s="10">
        <v>8</v>
      </c>
      <c r="P782" s="10"/>
      <c r="Q782" s="10">
        <v>11</v>
      </c>
      <c r="R782" s="10"/>
      <c r="S782" s="10">
        <v>12</v>
      </c>
      <c r="T782" s="10"/>
      <c r="U782" s="10"/>
      <c r="V782" s="9" t="str">
        <f>D782&amp;A782</f>
        <v>Fantasy43067</v>
      </c>
      <c r="W782" s="11" t="s">
        <v>33</v>
      </c>
      <c r="X782" s="11" t="s">
        <v>39</v>
      </c>
      <c r="Y782" s="10">
        <v>100</v>
      </c>
      <c r="Z782" s="10" t="str">
        <f>IF(Tableau2[[#This Row],[KM]]&gt;199,"F",IF(Tableau2[[#This Row],[KM]]&gt;174,"E",IF(Tableau2[[#This Row],[KM]]&gt;149,"D",IF(Tableau2[[#This Row],[KM]]&gt;124,"C",IF(Tableau2[[#This Row],[KM]]&gt;99,"B","A")))))</f>
        <v>B</v>
      </c>
      <c r="AA782" s="10">
        <v>57</v>
      </c>
      <c r="AB782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VS</v>
      </c>
      <c r="AC782" s="10">
        <v>1</v>
      </c>
      <c r="AD782" s="10">
        <v>7</v>
      </c>
      <c r="AE782" s="10">
        <f>SUM(E782:U782)</f>
        <v>45</v>
      </c>
      <c r="AF782" s="10">
        <f>COUNT(E782:U782)</f>
        <v>5</v>
      </c>
      <c r="AG782" s="15">
        <f>Tableau2[[#This Row],[Teams]]/Tableau2[[#This Row],[Fields]]</f>
        <v>9</v>
      </c>
    </row>
    <row r="783" spans="1:33">
      <c r="A783" s="20">
        <v>43067</v>
      </c>
      <c r="B783" s="18" t="s">
        <v>42</v>
      </c>
      <c r="C783" s="22">
        <v>11</v>
      </c>
      <c r="D783" s="18" t="s">
        <v>343</v>
      </c>
      <c r="E783" s="18"/>
      <c r="F783" s="18"/>
      <c r="G783" s="18">
        <v>11</v>
      </c>
      <c r="H783" s="18"/>
      <c r="I783" s="18"/>
      <c r="J783" s="18"/>
      <c r="K783" s="18"/>
      <c r="L783" s="18">
        <v>4</v>
      </c>
      <c r="M783" s="18"/>
      <c r="N783" s="18"/>
      <c r="O783" s="18">
        <v>9</v>
      </c>
      <c r="P783" s="18"/>
      <c r="Q783" s="18"/>
      <c r="R783" s="18">
        <v>11</v>
      </c>
      <c r="S783" s="18"/>
      <c r="T783" s="18">
        <v>6</v>
      </c>
      <c r="U783" s="18"/>
      <c r="V783" s="16" t="str">
        <f>D783&amp;A783</f>
        <v>Lesotho43067</v>
      </c>
      <c r="W783" s="22" t="s">
        <v>38</v>
      </c>
      <c r="X783" s="22" t="s">
        <v>34</v>
      </c>
      <c r="Y783" s="18">
        <v>154</v>
      </c>
      <c r="Z783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83" s="18">
        <v>81</v>
      </c>
      <c r="AB783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83" s="18">
        <v>1</v>
      </c>
      <c r="AD783" s="23">
        <v>8</v>
      </c>
      <c r="AE783" s="18">
        <f>SUM(E783:U783)</f>
        <v>41</v>
      </c>
      <c r="AF783" s="18">
        <f>COUNT(E783:U783)</f>
        <v>5</v>
      </c>
      <c r="AG783" s="19">
        <f>Tableau2[[#This Row],[Teams]]/Tableau2[[#This Row],[Fields]]</f>
        <v>8.1999999999999993</v>
      </c>
    </row>
    <row r="784" spans="1:33">
      <c r="A784" s="9">
        <v>43068</v>
      </c>
      <c r="B784" s="10" t="s">
        <v>44</v>
      </c>
      <c r="C784" s="21">
        <v>11</v>
      </c>
      <c r="D784" s="10" t="s">
        <v>316</v>
      </c>
      <c r="E784" s="10"/>
      <c r="F784" s="10"/>
      <c r="G784" s="10"/>
      <c r="H784" s="10">
        <v>6</v>
      </c>
      <c r="I784" s="10"/>
      <c r="J784" s="10"/>
      <c r="K784" s="10">
        <v>4</v>
      </c>
      <c r="L784" s="10"/>
      <c r="M784" s="10"/>
      <c r="N784" s="10"/>
      <c r="O784" s="10"/>
      <c r="P784" s="10">
        <v>6</v>
      </c>
      <c r="Q784" s="10"/>
      <c r="R784" s="10"/>
      <c r="S784" s="10">
        <v>6</v>
      </c>
      <c r="T784" s="10"/>
      <c r="U784" s="10">
        <v>1</v>
      </c>
      <c r="V784" s="9" t="str">
        <f>D784&amp;A784</f>
        <v>Villalba43068</v>
      </c>
      <c r="W784" s="11" t="s">
        <v>33</v>
      </c>
      <c r="X784" s="11" t="s">
        <v>47</v>
      </c>
      <c r="Y784" s="10">
        <v>201</v>
      </c>
      <c r="Z784" s="10" t="str">
        <f>IF(Tableau2[[#This Row],[KM]]&gt;199,"F",IF(Tableau2[[#This Row],[KM]]&gt;174,"E",IF(Tableau2[[#This Row],[KM]]&gt;149,"D",IF(Tableau2[[#This Row],[KM]]&gt;124,"C",IF(Tableau2[[#This Row],[KM]]&gt;99,"B","A")))))</f>
        <v>F</v>
      </c>
      <c r="AA784" s="10">
        <v>118</v>
      </c>
      <c r="AB784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84" s="10">
        <v>2</v>
      </c>
      <c r="AD784" s="10">
        <v>7</v>
      </c>
      <c r="AE784" s="10">
        <f>SUM(E784:U784)</f>
        <v>23</v>
      </c>
      <c r="AF784" s="10">
        <f>COUNT(E784:U784)</f>
        <v>5</v>
      </c>
      <c r="AG784" s="15">
        <f>Tableau2[[#This Row],[Teams]]/Tableau2[[#This Row],[Fields]]</f>
        <v>4.5999999999999996</v>
      </c>
    </row>
    <row r="785" spans="1:33">
      <c r="A785" s="49">
        <v>43068</v>
      </c>
      <c r="B785" s="10" t="s">
        <v>44</v>
      </c>
      <c r="C785" s="21">
        <v>11</v>
      </c>
      <c r="D785" s="10" t="s">
        <v>343</v>
      </c>
      <c r="E785" s="10"/>
      <c r="F785" s="10"/>
      <c r="G785" s="10">
        <v>11</v>
      </c>
      <c r="H785" s="10"/>
      <c r="I785" s="10"/>
      <c r="J785" s="10"/>
      <c r="K785" s="10"/>
      <c r="L785" s="10">
        <v>4</v>
      </c>
      <c r="M785" s="10"/>
      <c r="N785" s="10"/>
      <c r="O785" s="10">
        <v>9</v>
      </c>
      <c r="P785" s="10"/>
      <c r="Q785" s="10"/>
      <c r="R785" s="10">
        <v>11</v>
      </c>
      <c r="S785" s="10"/>
      <c r="T785" s="10">
        <v>6</v>
      </c>
      <c r="U785" s="10"/>
      <c r="V785" s="9" t="str">
        <f>D785&amp;A785</f>
        <v>Lesotho43068</v>
      </c>
      <c r="W785" s="22" t="s">
        <v>38</v>
      </c>
      <c r="X785" s="21" t="s">
        <v>47</v>
      </c>
      <c r="Y785" s="10">
        <v>155</v>
      </c>
      <c r="Z785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85" s="10">
        <v>90</v>
      </c>
      <c r="AB785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MS</v>
      </c>
      <c r="AC785" s="10">
        <v>1</v>
      </c>
      <c r="AD785" s="24">
        <v>8</v>
      </c>
      <c r="AE785" s="10">
        <f>SUM(E785:U785)</f>
        <v>41</v>
      </c>
      <c r="AF785" s="10">
        <f>COUNT(E785:U785)</f>
        <v>5</v>
      </c>
      <c r="AG785" s="15">
        <f>Tableau2[[#This Row],[Teams]]/Tableau2[[#This Row],[Fields]]</f>
        <v>8.1999999999999993</v>
      </c>
    </row>
    <row r="786" spans="1:33">
      <c r="A786" s="9">
        <v>43069</v>
      </c>
      <c r="B786" s="10" t="s">
        <v>46</v>
      </c>
      <c r="C786" s="21">
        <v>11</v>
      </c>
      <c r="D786" s="10" t="s">
        <v>32</v>
      </c>
      <c r="E786" s="10"/>
      <c r="F786" s="10">
        <v>3</v>
      </c>
      <c r="G786" s="10"/>
      <c r="H786" s="10"/>
      <c r="I786" s="10"/>
      <c r="J786" s="10"/>
      <c r="K786" s="10">
        <v>7</v>
      </c>
      <c r="L786" s="10"/>
      <c r="M786" s="10"/>
      <c r="N786" s="10"/>
      <c r="O786" s="10"/>
      <c r="P786" s="10">
        <v>8</v>
      </c>
      <c r="Q786" s="10"/>
      <c r="R786" s="10"/>
      <c r="S786" s="10">
        <v>4</v>
      </c>
      <c r="T786" s="10"/>
      <c r="U786" s="10">
        <v>4</v>
      </c>
      <c r="V786" s="9" t="str">
        <f>D786&amp;A786</f>
        <v>Fantasy43069</v>
      </c>
      <c r="W786" s="11" t="s">
        <v>33</v>
      </c>
      <c r="X786" s="11" t="s">
        <v>47</v>
      </c>
      <c r="Y786" s="10">
        <v>194</v>
      </c>
      <c r="Z786" s="10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86" s="10">
        <v>117</v>
      </c>
      <c r="AB786" s="19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L</v>
      </c>
      <c r="AC786" s="10">
        <v>1</v>
      </c>
      <c r="AD786" s="10">
        <v>9</v>
      </c>
      <c r="AE786" s="10">
        <f>SUM(E786:U786)</f>
        <v>26</v>
      </c>
      <c r="AF786" s="10">
        <f>COUNT(E786:U786)</f>
        <v>5</v>
      </c>
      <c r="AG786" s="15">
        <f>Tableau2[[#This Row],[Teams]]/Tableau2[[#This Row],[Fields]]</f>
        <v>5.2</v>
      </c>
    </row>
    <row r="787" spans="1:33">
      <c r="A787" s="20">
        <v>43069</v>
      </c>
      <c r="B787" s="18" t="s">
        <v>48</v>
      </c>
      <c r="C787" s="22">
        <v>11</v>
      </c>
      <c r="D787" s="10" t="s">
        <v>343</v>
      </c>
      <c r="E787" s="10"/>
      <c r="F787" s="10"/>
      <c r="G787" s="10">
        <v>11</v>
      </c>
      <c r="H787" s="10"/>
      <c r="I787" s="10"/>
      <c r="J787" s="10"/>
      <c r="K787" s="10"/>
      <c r="L787" s="10">
        <v>4</v>
      </c>
      <c r="M787" s="10"/>
      <c r="N787" s="10"/>
      <c r="O787" s="10">
        <v>9</v>
      </c>
      <c r="P787" s="10"/>
      <c r="Q787" s="10"/>
      <c r="R787" s="10">
        <v>11</v>
      </c>
      <c r="S787" s="10"/>
      <c r="T787" s="10">
        <v>6</v>
      </c>
      <c r="U787" s="18"/>
      <c r="V787" s="16" t="str">
        <f>D787&amp;A787</f>
        <v>Lesotho43069</v>
      </c>
      <c r="W787" s="22" t="s">
        <v>38</v>
      </c>
      <c r="X787" s="22" t="s">
        <v>47</v>
      </c>
      <c r="Y787" s="18">
        <v>172</v>
      </c>
      <c r="Z787" s="18" t="str">
        <f>IF(Tableau2[[#This Row],[KM]]&gt;199,"F",IF(Tableau2[[#This Row],[KM]]&gt;174,"E",IF(Tableau2[[#This Row],[KM]]&gt;149,"D",IF(Tableau2[[#This Row],[KM]]&gt;124,"C",IF(Tableau2[[#This Row],[KM]]&gt;99,"B","A")))))</f>
        <v>D</v>
      </c>
      <c r="AA787" s="18">
        <v>92</v>
      </c>
      <c r="AB787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87" s="18">
        <v>1</v>
      </c>
      <c r="AD787" s="23">
        <v>8</v>
      </c>
      <c r="AE787" s="18">
        <f>SUM(E787:U787)</f>
        <v>41</v>
      </c>
      <c r="AF787" s="18">
        <f>COUNT(E787:U787)</f>
        <v>5</v>
      </c>
      <c r="AG787" s="19">
        <f>Tableau2[[#This Row],[Teams]]/Tableau2[[#This Row],[Fields]]</f>
        <v>8.1999999999999993</v>
      </c>
    </row>
    <row r="788" spans="1:33" hidden="1">
      <c r="A788" s="49">
        <v>43070</v>
      </c>
      <c r="B788" s="10" t="s">
        <v>46</v>
      </c>
      <c r="C788" s="21">
        <v>12</v>
      </c>
      <c r="D788" s="10" t="s">
        <v>343</v>
      </c>
      <c r="E788" s="10"/>
      <c r="F788" s="10"/>
      <c r="G788" s="10">
        <v>11</v>
      </c>
      <c r="H788" s="10"/>
      <c r="I788" s="10"/>
      <c r="J788" s="10"/>
      <c r="K788" s="10"/>
      <c r="L788" s="10">
        <v>4</v>
      </c>
      <c r="M788" s="10"/>
      <c r="N788" s="10"/>
      <c r="O788" s="10">
        <v>9</v>
      </c>
      <c r="P788" s="10"/>
      <c r="Q788" s="10"/>
      <c r="R788" s="10">
        <v>11</v>
      </c>
      <c r="S788" s="10"/>
      <c r="T788" s="10">
        <v>6</v>
      </c>
      <c r="U788" s="10"/>
      <c r="V788" s="9" t="str">
        <f>D788&amp;A788</f>
        <v>Lesotho43070</v>
      </c>
      <c r="W788" s="22" t="s">
        <v>38</v>
      </c>
      <c r="X788" s="21" t="s">
        <v>39</v>
      </c>
      <c r="Y788" s="10">
        <v>175</v>
      </c>
      <c r="Z788" s="18" t="str">
        <f>IF(Tableau2[[#This Row],[KM]]&gt;199,"F",IF(Tableau2[[#This Row],[KM]]&gt;174,"E",IF(Tableau2[[#This Row],[KM]]&gt;149,"D",IF(Tableau2[[#This Row],[KM]]&gt;124,"C",IF(Tableau2[[#This Row],[KM]]&gt;99,"B","A")))))</f>
        <v>E</v>
      </c>
      <c r="AA788" s="10">
        <v>92</v>
      </c>
      <c r="AB788" s="52" t="str">
        <f>IF(Tableau2[[#This Row],[Duration (en min)]]&gt;120,"VL",IF(Tableau2[[#This Row],[Duration (en min)]]&gt;105,"L",IF(Tableau2[[#This Row],[Duration (en min)]]&gt;90,"ML",IF(Tableau2[[#This Row],[Duration (en min)]]&gt;75,"MS",IF(Tableau2[[#This Row],[Duration (en min)]]&gt;60,"S","VS")))))</f>
        <v>ML</v>
      </c>
      <c r="AC788" s="10">
        <v>1</v>
      </c>
      <c r="AD788" s="24">
        <v>8</v>
      </c>
      <c r="AE788" s="10">
        <f>SUM(E788:U788)</f>
        <v>41</v>
      </c>
      <c r="AF788" s="10">
        <f>COUNT(E788:U788)</f>
        <v>5</v>
      </c>
      <c r="AG788" s="15">
        <f>Tableau2[[#This Row],[Teams]]/Tableau2[[#This Row],[Fields]]</f>
        <v>8.1999999999999993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>
      <selection activeCell="B15" sqref="B15"/>
    </sheetView>
  </sheetViews>
  <sheetFormatPr baseColWidth="10" defaultRowHeight="15"/>
  <cols>
    <col min="1" max="1" width="21" bestFit="1" customWidth="1"/>
    <col min="2" max="2" width="21.85546875" customWidth="1"/>
  </cols>
  <sheetData>
    <row r="1" spans="1:2">
      <c r="A1" s="26" t="s">
        <v>22</v>
      </c>
      <c r="B1" t="s">
        <v>188</v>
      </c>
    </row>
    <row r="2" spans="1:2">
      <c r="A2" s="26" t="s">
        <v>0</v>
      </c>
      <c r="B2" t="s">
        <v>244</v>
      </c>
    </row>
    <row r="4" spans="1:2">
      <c r="A4" s="26" t="s">
        <v>167</v>
      </c>
      <c r="B4" t="s">
        <v>246</v>
      </c>
    </row>
    <row r="5" spans="1:2">
      <c r="A5" s="27">
        <v>1</v>
      </c>
      <c r="B5" s="29">
        <v>2702</v>
      </c>
    </row>
    <row r="6" spans="1:2">
      <c r="A6" s="27">
        <v>2</v>
      </c>
      <c r="B6" s="29">
        <v>2339</v>
      </c>
    </row>
    <row r="7" spans="1:2">
      <c r="A7" s="27">
        <v>3</v>
      </c>
      <c r="B7" s="29">
        <v>2708</v>
      </c>
    </row>
    <row r="8" spans="1:2">
      <c r="A8" s="27">
        <v>4</v>
      </c>
      <c r="B8" s="29">
        <v>2508</v>
      </c>
    </row>
    <row r="9" spans="1:2">
      <c r="A9" s="27">
        <v>5</v>
      </c>
      <c r="B9" s="29">
        <v>3011</v>
      </c>
    </row>
    <row r="10" spans="1:2">
      <c r="A10" s="27">
        <v>6</v>
      </c>
      <c r="B10" s="29">
        <v>2540</v>
      </c>
    </row>
    <row r="11" spans="1:2">
      <c r="A11" s="27">
        <v>7</v>
      </c>
      <c r="B11" s="29">
        <v>3359</v>
      </c>
    </row>
    <row r="12" spans="1:2">
      <c r="A12" s="27">
        <v>8</v>
      </c>
      <c r="B12" s="29">
        <v>3252</v>
      </c>
    </row>
    <row r="13" spans="1:2">
      <c r="A13" s="27">
        <v>9</v>
      </c>
      <c r="B13" s="29">
        <v>2708</v>
      </c>
    </row>
    <row r="14" spans="1:2">
      <c r="A14" s="27">
        <v>10</v>
      </c>
      <c r="B14" s="29">
        <v>2336</v>
      </c>
    </row>
    <row r="15" spans="1:2">
      <c r="A15" s="27">
        <v>11</v>
      </c>
      <c r="B15" s="29">
        <v>2552</v>
      </c>
    </row>
    <row r="16" spans="1:2">
      <c r="A16" s="27" t="s">
        <v>168</v>
      </c>
      <c r="B16" s="29">
        <v>30015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3:T23"/>
  <sheetViews>
    <sheetView zoomScale="80" zoomScaleNormal="80" workbookViewId="0">
      <selection activeCell="R23" sqref="R23"/>
    </sheetView>
  </sheetViews>
  <sheetFormatPr baseColWidth="10" defaultRowHeight="15"/>
  <cols>
    <col min="1" max="1" width="23.42578125" bestFit="1" customWidth="1"/>
    <col min="2" max="2" width="24.5703125" customWidth="1"/>
    <col min="3" max="3" width="10.7109375" customWidth="1"/>
    <col min="4" max="4" width="5" customWidth="1"/>
    <col min="5" max="5" width="6" customWidth="1"/>
    <col min="6" max="8" width="5" customWidth="1"/>
    <col min="9" max="10" width="6" customWidth="1"/>
    <col min="11" max="12" width="5" customWidth="1"/>
    <col min="13" max="18" width="6" customWidth="1"/>
    <col min="19" max="19" width="5" customWidth="1"/>
    <col min="20" max="20" width="17.7109375" customWidth="1"/>
    <col min="21" max="21" width="32.7109375" bestFit="1" customWidth="1"/>
    <col min="22" max="22" width="12" bestFit="1" customWidth="1"/>
    <col min="23" max="23" width="8.5703125" customWidth="1"/>
    <col min="24" max="25" width="12" bestFit="1" customWidth="1"/>
    <col min="26" max="26" width="8.5703125" customWidth="1"/>
    <col min="27" max="28" width="12" bestFit="1" customWidth="1"/>
    <col min="29" max="29" width="8.5703125" customWidth="1"/>
    <col min="30" max="30" width="12" bestFit="1" customWidth="1"/>
    <col min="31" max="31" width="5" customWidth="1"/>
    <col min="32" max="32" width="8.5703125" customWidth="1"/>
    <col min="33" max="34" width="12" bestFit="1" customWidth="1"/>
    <col min="35" max="35" width="8.5703125" customWidth="1"/>
    <col min="36" max="37" width="12" bestFit="1" customWidth="1"/>
    <col min="38" max="38" width="8.5703125" customWidth="1"/>
    <col min="39" max="40" width="12" bestFit="1" customWidth="1"/>
    <col min="41" max="41" width="8.5703125" customWidth="1"/>
    <col min="42" max="42" width="12" bestFit="1" customWidth="1"/>
    <col min="43" max="43" width="5.5703125" customWidth="1"/>
    <col min="44" max="44" width="8.5703125" customWidth="1"/>
    <col min="45" max="45" width="12" bestFit="1" customWidth="1"/>
    <col min="46" max="46" width="11" customWidth="1"/>
    <col min="47" max="47" width="8.5703125" customWidth="1"/>
    <col min="48" max="49" width="12" bestFit="1" customWidth="1"/>
    <col min="50" max="50" width="8.5703125" customWidth="1"/>
    <col min="51" max="51" width="11" customWidth="1"/>
    <col min="52" max="52" width="12" bestFit="1" customWidth="1"/>
    <col min="53" max="53" width="8.5703125" customWidth="1"/>
    <col min="54" max="55" width="12.42578125" bestFit="1" customWidth="1"/>
    <col min="56" max="65" width="13.42578125" bestFit="1" customWidth="1"/>
    <col min="66" max="66" width="11" customWidth="1"/>
    <col min="67" max="70" width="13.42578125" bestFit="1" customWidth="1"/>
  </cols>
  <sheetData>
    <row r="3" spans="1:20">
      <c r="A3" s="26" t="s">
        <v>2</v>
      </c>
      <c r="B3" t="s">
        <v>188</v>
      </c>
    </row>
    <row r="5" spans="1:20">
      <c r="C5" s="26" t="s">
        <v>169</v>
      </c>
    </row>
    <row r="6" spans="1:20">
      <c r="A6" s="63" t="s">
        <v>22</v>
      </c>
      <c r="B6" s="63" t="s">
        <v>1</v>
      </c>
      <c r="C6" s="64" t="s">
        <v>324</v>
      </c>
      <c r="D6" s="64" t="s">
        <v>325</v>
      </c>
      <c r="E6" s="64" t="s">
        <v>326</v>
      </c>
      <c r="F6" s="64" t="s">
        <v>327</v>
      </c>
      <c r="G6" s="64" t="s">
        <v>328</v>
      </c>
      <c r="H6" s="64" t="s">
        <v>329</v>
      </c>
      <c r="I6" s="64" t="s">
        <v>330</v>
      </c>
      <c r="J6" s="64" t="s">
        <v>331</v>
      </c>
      <c r="K6" s="64" t="s">
        <v>332</v>
      </c>
      <c r="L6" s="64" t="s">
        <v>333</v>
      </c>
      <c r="M6" s="64" t="s">
        <v>334</v>
      </c>
      <c r="N6" s="64" t="s">
        <v>335</v>
      </c>
      <c r="O6" s="64" t="s">
        <v>336</v>
      </c>
      <c r="P6" s="64" t="s">
        <v>337</v>
      </c>
      <c r="Q6" s="64" t="s">
        <v>338</v>
      </c>
      <c r="R6" s="64" t="s">
        <v>339</v>
      </c>
      <c r="S6" s="64" t="s">
        <v>340</v>
      </c>
      <c r="T6" t="s">
        <v>322</v>
      </c>
    </row>
    <row r="7" spans="1:20">
      <c r="A7" t="s">
        <v>33</v>
      </c>
      <c r="B7" s="65" t="s">
        <v>36</v>
      </c>
      <c r="C7" s="58">
        <v>4</v>
      </c>
      <c r="D7" s="56">
        <v>7.45</v>
      </c>
      <c r="E7" s="59">
        <v>10.117647058823529</v>
      </c>
      <c r="F7" s="56">
        <v>8.0909090909090917</v>
      </c>
      <c r="G7" s="55"/>
      <c r="H7" s="58">
        <v>4</v>
      </c>
      <c r="I7" s="59">
        <v>10.533333333333333</v>
      </c>
      <c r="J7" s="59">
        <v>10.782608695652174</v>
      </c>
      <c r="K7" s="56">
        <v>7.4444444444444446</v>
      </c>
      <c r="L7" s="56">
        <v>9.1999999999999993</v>
      </c>
      <c r="M7" s="59">
        <v>10.454545454545455</v>
      </c>
      <c r="N7" s="59">
        <v>11</v>
      </c>
      <c r="O7" s="59">
        <v>10.894736842105264</v>
      </c>
      <c r="P7" s="59">
        <v>13.631578947368421</v>
      </c>
      <c r="Q7" s="56">
        <v>9.3157894736842106</v>
      </c>
      <c r="R7" s="59">
        <v>10.227272727272727</v>
      </c>
      <c r="S7" s="58">
        <v>6.3076923076923075</v>
      </c>
      <c r="T7" s="62">
        <v>2328</v>
      </c>
    </row>
    <row r="8" spans="1:20">
      <c r="B8" s="65" t="s">
        <v>42</v>
      </c>
      <c r="C8" s="58">
        <v>3.5</v>
      </c>
      <c r="D8" s="56">
        <v>8.6666666666666661</v>
      </c>
      <c r="E8" s="56">
        <v>9.35</v>
      </c>
      <c r="F8" s="56">
        <v>9.1666666666666661</v>
      </c>
      <c r="G8" s="56">
        <v>7</v>
      </c>
      <c r="H8" s="56">
        <v>6</v>
      </c>
      <c r="I8" s="56">
        <v>8.2222222222222214</v>
      </c>
      <c r="J8" s="56">
        <v>9.3888888888888893</v>
      </c>
      <c r="K8" s="56">
        <v>7.75</v>
      </c>
      <c r="L8" s="58">
        <v>6.2222222222222223</v>
      </c>
      <c r="M8" s="56">
        <v>9.3157894736842106</v>
      </c>
      <c r="N8" s="59">
        <v>10.45</v>
      </c>
      <c r="O8" s="59">
        <v>11.733333333333333</v>
      </c>
      <c r="P8" s="59">
        <v>10.894736842105264</v>
      </c>
      <c r="Q8" s="56">
        <v>9.9523809523809526</v>
      </c>
      <c r="R8" s="56">
        <v>8.8333333333333339</v>
      </c>
      <c r="S8" s="58">
        <v>6.2307692307692308</v>
      </c>
      <c r="T8" s="62">
        <v>2064</v>
      </c>
    </row>
    <row r="9" spans="1:20">
      <c r="B9" s="65" t="s">
        <v>44</v>
      </c>
      <c r="C9" s="55"/>
      <c r="D9" s="56">
        <v>7.5</v>
      </c>
      <c r="E9" s="56">
        <v>9.1851851851851851</v>
      </c>
      <c r="F9" s="56">
        <v>8.8181818181818183</v>
      </c>
      <c r="G9" s="55"/>
      <c r="H9" s="56">
        <v>8</v>
      </c>
      <c r="I9" s="56">
        <v>7.1818181818181817</v>
      </c>
      <c r="J9" s="56">
        <v>8.6190476190476186</v>
      </c>
      <c r="K9" s="56">
        <v>8.8181818181818183</v>
      </c>
      <c r="L9" s="58">
        <v>5.8</v>
      </c>
      <c r="M9" s="56">
        <v>9.8947368421052637</v>
      </c>
      <c r="N9" s="56">
        <v>9</v>
      </c>
      <c r="O9" s="56">
        <v>9.4117647058823533</v>
      </c>
      <c r="P9" s="59">
        <v>11.8</v>
      </c>
      <c r="Q9" s="56">
        <v>8.3333333333333339</v>
      </c>
      <c r="R9" s="56">
        <v>7.5</v>
      </c>
      <c r="S9" s="58">
        <v>6.5333333333333332</v>
      </c>
      <c r="T9" s="60">
        <v>1924</v>
      </c>
    </row>
    <row r="10" spans="1:20">
      <c r="B10" s="65" t="s">
        <v>46</v>
      </c>
      <c r="C10" s="58">
        <v>3</v>
      </c>
      <c r="D10" s="56">
        <v>8.4615384615384617</v>
      </c>
      <c r="E10" s="56">
        <v>8.5</v>
      </c>
      <c r="F10" s="56">
        <v>7.5</v>
      </c>
      <c r="G10" s="55"/>
      <c r="H10" s="58"/>
      <c r="I10" s="56">
        <v>8.4444444444444446</v>
      </c>
      <c r="J10" s="56">
        <v>8.6315789473684212</v>
      </c>
      <c r="K10" s="56">
        <v>9</v>
      </c>
      <c r="L10" s="58">
        <v>6.5</v>
      </c>
      <c r="M10" s="56">
        <v>8.9444444444444446</v>
      </c>
      <c r="N10" s="56">
        <v>8.7333333333333325</v>
      </c>
      <c r="O10" s="56">
        <v>8.5</v>
      </c>
      <c r="P10" s="59">
        <v>10.285714285714286</v>
      </c>
      <c r="Q10" s="56">
        <v>8.695652173913043</v>
      </c>
      <c r="R10" s="56">
        <v>8.8333333333333339</v>
      </c>
      <c r="S10" s="58">
        <v>6.1818181818181817</v>
      </c>
      <c r="T10" s="60">
        <v>1835</v>
      </c>
    </row>
    <row r="11" spans="1:20">
      <c r="B11" s="65" t="s">
        <v>48</v>
      </c>
      <c r="C11" s="55"/>
      <c r="D11" s="56">
        <v>7.2941176470588234</v>
      </c>
      <c r="E11" s="56">
        <v>8.3684210526315788</v>
      </c>
      <c r="F11" s="56">
        <v>9.6363636363636367</v>
      </c>
      <c r="G11" s="55"/>
      <c r="H11" s="58"/>
      <c r="I11" s="56">
        <v>8.0625</v>
      </c>
      <c r="J11" s="56">
        <v>8.1764705882352935</v>
      </c>
      <c r="K11" s="56">
        <v>7.3636363636363633</v>
      </c>
      <c r="L11" s="58">
        <v>6.75</v>
      </c>
      <c r="M11" s="56">
        <v>8.3333333333333339</v>
      </c>
      <c r="N11" s="56">
        <v>8.6470588235294112</v>
      </c>
      <c r="O11" s="56">
        <v>8.2222222222222214</v>
      </c>
      <c r="P11" s="56">
        <v>9.8888888888888893</v>
      </c>
      <c r="Q11" s="56">
        <v>9.68</v>
      </c>
      <c r="R11" s="56">
        <v>8.9444444444444446</v>
      </c>
      <c r="S11" s="56">
        <v>7.1</v>
      </c>
      <c r="T11" s="61">
        <v>1802</v>
      </c>
    </row>
    <row r="12" spans="1:20">
      <c r="B12" s="65" t="s">
        <v>49</v>
      </c>
      <c r="C12" s="58">
        <v>3</v>
      </c>
      <c r="D12" s="56">
        <v>7</v>
      </c>
      <c r="E12" s="56">
        <v>9.1818181818181817</v>
      </c>
      <c r="F12" s="56">
        <v>8.1666666666666661</v>
      </c>
      <c r="G12" s="55">
        <v>4</v>
      </c>
      <c r="H12" s="58">
        <v>5</v>
      </c>
      <c r="I12" s="56">
        <v>8.25</v>
      </c>
      <c r="J12" s="56">
        <v>9.65</v>
      </c>
      <c r="K12" s="58">
        <v>6.5384615384615383</v>
      </c>
      <c r="L12" s="56">
        <v>7.75</v>
      </c>
      <c r="M12" s="56">
        <v>9.25</v>
      </c>
      <c r="N12" s="58">
        <v>5.5263157894736841</v>
      </c>
      <c r="O12" s="56">
        <v>8.1428571428571423</v>
      </c>
      <c r="P12" s="56">
        <v>8.7894736842105257</v>
      </c>
      <c r="Q12" s="56">
        <v>7.0588235294117645</v>
      </c>
      <c r="R12" s="56">
        <v>8.3888888888888893</v>
      </c>
      <c r="S12" s="58">
        <v>5.5714285714285712</v>
      </c>
      <c r="T12" s="61">
        <v>1730</v>
      </c>
    </row>
    <row r="13" spans="1:20">
      <c r="B13" s="65" t="s">
        <v>50</v>
      </c>
      <c r="C13" s="55"/>
      <c r="D13" s="56">
        <v>8.375</v>
      </c>
      <c r="E13" s="56">
        <v>8.0952380952380949</v>
      </c>
      <c r="F13" s="56">
        <v>8</v>
      </c>
      <c r="G13" s="58">
        <v>3</v>
      </c>
      <c r="H13" s="58"/>
      <c r="I13" s="56">
        <v>8.1999999999999993</v>
      </c>
      <c r="J13" s="56">
        <v>8.5384615384615383</v>
      </c>
      <c r="K13" s="56">
        <v>9</v>
      </c>
      <c r="L13" s="58">
        <v>5.4444444444444446</v>
      </c>
      <c r="M13" s="59">
        <v>10.6</v>
      </c>
      <c r="N13" s="59">
        <v>10.352941176470589</v>
      </c>
      <c r="O13" s="56">
        <v>8.9411764705882355</v>
      </c>
      <c r="P13" s="56">
        <v>9.0555555555555554</v>
      </c>
      <c r="Q13" s="59">
        <v>10.294117647058824</v>
      </c>
      <c r="R13" s="56">
        <v>8.1111111111111107</v>
      </c>
      <c r="S13" s="58">
        <v>6.3636363636363633</v>
      </c>
      <c r="T13" s="60">
        <v>1817</v>
      </c>
    </row>
    <row r="14" spans="1:20">
      <c r="A14" t="s">
        <v>320</v>
      </c>
      <c r="C14" s="58">
        <v>3.4285714285714284</v>
      </c>
      <c r="D14" s="56">
        <v>7.770833333333333</v>
      </c>
      <c r="E14" s="56">
        <v>8.9466666666666672</v>
      </c>
      <c r="F14" s="56">
        <v>8.4210526315789469</v>
      </c>
      <c r="G14" s="58">
        <v>4.666666666666667</v>
      </c>
      <c r="H14" s="58">
        <v>5.7142857142857144</v>
      </c>
      <c r="I14" s="56">
        <v>8.4700000000000006</v>
      </c>
      <c r="J14" s="56">
        <v>9.1388888888888893</v>
      </c>
      <c r="K14" s="56">
        <v>7.8484848484848486</v>
      </c>
      <c r="L14" s="58">
        <v>6.8088235294117645</v>
      </c>
      <c r="M14" s="56">
        <v>9.5806451612903221</v>
      </c>
      <c r="N14" s="56">
        <v>9.0526315789473681</v>
      </c>
      <c r="O14" s="56">
        <v>9.4224137931034484</v>
      </c>
      <c r="P14" s="59">
        <v>10.720338983050848</v>
      </c>
      <c r="Q14" s="56">
        <v>9.0928571428571434</v>
      </c>
      <c r="R14" s="56">
        <v>8.7196969696969688</v>
      </c>
      <c r="S14" s="58">
        <v>6.2988505747126435</v>
      </c>
      <c r="T14" s="61">
        <v>13500</v>
      </c>
    </row>
    <row r="15" spans="1:20">
      <c r="A15" t="s">
        <v>38</v>
      </c>
      <c r="B15" t="s">
        <v>36</v>
      </c>
      <c r="C15" s="57"/>
      <c r="D15" s="56">
        <v>8.7857142857142865</v>
      </c>
      <c r="E15" s="56">
        <v>7.8235294117647056</v>
      </c>
      <c r="F15" s="56">
        <v>6.166666666666667</v>
      </c>
      <c r="G15" s="55"/>
      <c r="H15" s="58">
        <v>5</v>
      </c>
      <c r="I15" s="58">
        <v>6.4117647058823533</v>
      </c>
      <c r="J15" s="56">
        <v>6.8235294117647056</v>
      </c>
      <c r="K15" s="56">
        <v>7.8571428571428568</v>
      </c>
      <c r="L15" s="58">
        <v>6</v>
      </c>
      <c r="M15" s="56">
        <v>9.3809523809523814</v>
      </c>
      <c r="N15" s="59">
        <v>10.454545454545455</v>
      </c>
      <c r="O15" s="59">
        <v>12.733333333333333</v>
      </c>
      <c r="P15" s="59">
        <v>12.35</v>
      </c>
      <c r="Q15" s="59">
        <v>13.428571428571429</v>
      </c>
      <c r="R15" s="59">
        <v>10.217391304347826</v>
      </c>
      <c r="S15" s="56">
        <v>7.7777777777777777</v>
      </c>
      <c r="T15" s="61">
        <v>1745</v>
      </c>
    </row>
    <row r="16" spans="1:20">
      <c r="B16" t="s">
        <v>42</v>
      </c>
      <c r="C16" s="57"/>
      <c r="D16" s="56">
        <v>9.15</v>
      </c>
      <c r="E16" s="56">
        <v>7.8947368421052628</v>
      </c>
      <c r="F16" s="56">
        <v>7.9</v>
      </c>
      <c r="G16" s="56"/>
      <c r="H16" s="58">
        <v>5</v>
      </c>
      <c r="I16" s="56">
        <v>7.2380952380952381</v>
      </c>
      <c r="J16" s="56">
        <v>7.1428571428571432</v>
      </c>
      <c r="K16" s="56">
        <v>8.2222222222222214</v>
      </c>
      <c r="L16" s="56">
        <v>7.5</v>
      </c>
      <c r="M16" s="56">
        <v>9.3214285714285712</v>
      </c>
      <c r="N16" s="59">
        <v>10.846153846153847</v>
      </c>
      <c r="O16" s="59">
        <v>12.666666666666666</v>
      </c>
      <c r="P16" s="59">
        <v>12.48</v>
      </c>
      <c r="Q16" s="59">
        <v>13.6</v>
      </c>
      <c r="R16" s="59">
        <v>10.357142857142858</v>
      </c>
      <c r="S16" s="56">
        <v>8</v>
      </c>
      <c r="T16" s="60">
        <v>2337</v>
      </c>
    </row>
    <row r="17" spans="1:20">
      <c r="B17" t="s">
        <v>44</v>
      </c>
      <c r="C17" s="57"/>
      <c r="D17" s="56">
        <v>9.1363636363636367</v>
      </c>
      <c r="E17" s="56">
        <v>7.9565217391304346</v>
      </c>
      <c r="F17" s="56">
        <v>7.7272727272727275</v>
      </c>
      <c r="G17" s="55"/>
      <c r="H17" s="58">
        <v>5</v>
      </c>
      <c r="I17" s="56">
        <v>7.2608695652173916</v>
      </c>
      <c r="J17" s="56">
        <v>7.2727272727272725</v>
      </c>
      <c r="K17" s="56">
        <v>7.2727272727272725</v>
      </c>
      <c r="L17" s="58">
        <v>6.8571428571428568</v>
      </c>
      <c r="M17" s="56">
        <v>9.5</v>
      </c>
      <c r="N17" s="59">
        <v>10.3125</v>
      </c>
      <c r="O17" s="59">
        <v>12.291666666666666</v>
      </c>
      <c r="P17" s="59">
        <v>12.62962962962963</v>
      </c>
      <c r="Q17" s="59">
        <v>12.692307692307692</v>
      </c>
      <c r="R17" s="59">
        <v>10.545454545454545</v>
      </c>
      <c r="S17" s="56">
        <v>7</v>
      </c>
      <c r="T17" s="62">
        <v>2619</v>
      </c>
    </row>
    <row r="18" spans="1:20">
      <c r="B18" t="s">
        <v>46</v>
      </c>
      <c r="C18" s="57"/>
      <c r="D18" s="56">
        <v>9.1363636363636367</v>
      </c>
      <c r="E18" s="56">
        <v>7.8260869565217392</v>
      </c>
      <c r="F18" s="56">
        <v>7.083333333333333</v>
      </c>
      <c r="G18" s="55"/>
      <c r="H18" s="58">
        <v>5</v>
      </c>
      <c r="I18" s="56">
        <v>7.2727272727272725</v>
      </c>
      <c r="J18" s="56">
        <v>7.0454545454545459</v>
      </c>
      <c r="K18" s="58">
        <v>6.9090909090909092</v>
      </c>
      <c r="L18" s="58">
        <v>6.375</v>
      </c>
      <c r="M18" s="56">
        <v>9.4827586206896548</v>
      </c>
      <c r="N18" s="56">
        <v>9.6875</v>
      </c>
      <c r="O18" s="59">
        <v>12.291666666666666</v>
      </c>
      <c r="P18" s="59">
        <v>12.37037037037037</v>
      </c>
      <c r="Q18" s="59">
        <v>12.076923076923077</v>
      </c>
      <c r="R18" s="59">
        <v>10.5625</v>
      </c>
      <c r="S18" s="56">
        <v>7.5384615384615383</v>
      </c>
      <c r="T18" s="62">
        <v>2565</v>
      </c>
    </row>
    <row r="19" spans="1:20">
      <c r="B19" t="s">
        <v>48</v>
      </c>
      <c r="C19" s="57"/>
      <c r="D19" s="56">
        <v>9.2272727272727266</v>
      </c>
      <c r="E19" s="56">
        <v>7.958333333333333</v>
      </c>
      <c r="F19" s="56">
        <v>7.0909090909090908</v>
      </c>
      <c r="G19" s="55"/>
      <c r="H19" s="58">
        <v>5</v>
      </c>
      <c r="I19" s="56">
        <v>7.3636363636363633</v>
      </c>
      <c r="J19" s="56">
        <v>6.7727272727272725</v>
      </c>
      <c r="K19" s="58">
        <v>6.8</v>
      </c>
      <c r="L19" s="58">
        <v>6.375</v>
      </c>
      <c r="M19" s="56">
        <v>9.5666666666666664</v>
      </c>
      <c r="N19" s="56">
        <v>9.4375</v>
      </c>
      <c r="O19" s="59">
        <v>12.166666666666666</v>
      </c>
      <c r="P19" s="59">
        <v>12.038461538461538</v>
      </c>
      <c r="Q19" s="59">
        <v>11.642857142857142</v>
      </c>
      <c r="R19" s="59">
        <v>10.515151515151516</v>
      </c>
      <c r="S19" s="56">
        <v>7.3636363636363633</v>
      </c>
      <c r="T19" s="60">
        <v>2541</v>
      </c>
    </row>
    <row r="20" spans="1:20">
      <c r="B20" t="s">
        <v>49</v>
      </c>
      <c r="C20" s="57"/>
      <c r="D20" s="56">
        <v>9.3000000000000007</v>
      </c>
      <c r="E20" s="56">
        <v>8.0769230769230766</v>
      </c>
      <c r="F20" s="58">
        <v>6.375</v>
      </c>
      <c r="G20" s="55"/>
      <c r="H20" s="58">
        <v>5</v>
      </c>
      <c r="I20" s="56">
        <v>7.1818181818181817</v>
      </c>
      <c r="J20" s="56">
        <v>7.1</v>
      </c>
      <c r="K20" s="58">
        <v>6.4</v>
      </c>
      <c r="L20" s="58">
        <v>6</v>
      </c>
      <c r="M20" s="59">
        <v>10.074074074074074</v>
      </c>
      <c r="N20" s="56">
        <v>9.3125</v>
      </c>
      <c r="O20" s="59">
        <v>12.291666666666666</v>
      </c>
      <c r="P20" s="59">
        <v>12.869565217391305</v>
      </c>
      <c r="Q20" s="59">
        <v>12.25</v>
      </c>
      <c r="R20" s="59">
        <v>11.181818181818182</v>
      </c>
      <c r="S20" s="56">
        <v>7.3</v>
      </c>
      <c r="T20" s="60">
        <v>2459</v>
      </c>
    </row>
    <row r="21" spans="1:20">
      <c r="B21" t="s">
        <v>50</v>
      </c>
      <c r="C21" s="55"/>
      <c r="D21" s="56">
        <v>9.15</v>
      </c>
      <c r="E21" s="56">
        <v>8.1739130434782616</v>
      </c>
      <c r="F21" s="58">
        <v>6.333333333333333</v>
      </c>
      <c r="G21" s="58"/>
      <c r="H21" s="58">
        <v>5</v>
      </c>
      <c r="I21" s="56">
        <v>7.0909090909090908</v>
      </c>
      <c r="J21" s="56">
        <v>7.117647058823529</v>
      </c>
      <c r="K21" s="58">
        <v>6.125</v>
      </c>
      <c r="L21" s="58">
        <v>6</v>
      </c>
      <c r="M21" s="59">
        <v>10.25</v>
      </c>
      <c r="N21" s="56">
        <v>9.9285714285714288</v>
      </c>
      <c r="O21" s="59">
        <v>12.041666666666666</v>
      </c>
      <c r="P21" s="59">
        <v>12.555555555555555</v>
      </c>
      <c r="Q21" s="59">
        <v>12.76923076923077</v>
      </c>
      <c r="R21" s="59">
        <v>11.344827586206897</v>
      </c>
      <c r="S21" s="56">
        <v>7.333333333333333</v>
      </c>
      <c r="T21" s="61">
        <v>2249</v>
      </c>
    </row>
    <row r="22" spans="1:20">
      <c r="A22" t="s">
        <v>321</v>
      </c>
      <c r="C22" s="55"/>
      <c r="D22" s="56">
        <v>9.1428571428571423</v>
      </c>
      <c r="E22" s="56">
        <v>7.967741935483871</v>
      </c>
      <c r="F22" s="56">
        <v>7.078125</v>
      </c>
      <c r="G22" s="55"/>
      <c r="H22" s="58">
        <v>5</v>
      </c>
      <c r="I22" s="56">
        <v>7.1409395973154366</v>
      </c>
      <c r="J22" s="56">
        <v>7.042553191489362</v>
      </c>
      <c r="K22" s="56">
        <v>7.0606060606060606</v>
      </c>
      <c r="L22" s="58">
        <v>6.4468085106382977</v>
      </c>
      <c r="M22" s="56">
        <v>9.6455026455026456</v>
      </c>
      <c r="N22" s="56">
        <v>9.9509803921568629</v>
      </c>
      <c r="O22" s="59">
        <v>12.326923076923077</v>
      </c>
      <c r="P22" s="59">
        <v>12.463855421686747</v>
      </c>
      <c r="Q22" s="59">
        <v>12.536585365853659</v>
      </c>
      <c r="R22" s="59">
        <v>10.691943127962086</v>
      </c>
      <c r="S22" s="56">
        <v>7.4605263157894735</v>
      </c>
      <c r="T22" s="62">
        <v>16515</v>
      </c>
    </row>
    <row r="23" spans="1:20">
      <c r="A23" t="s">
        <v>323</v>
      </c>
      <c r="C23" s="58">
        <v>3.4285714285714284</v>
      </c>
      <c r="D23" s="56">
        <v>8.5847457627118651</v>
      </c>
      <c r="E23" s="56">
        <v>8.4491803278688522</v>
      </c>
      <c r="F23" s="56">
        <v>7.8071428571428569</v>
      </c>
      <c r="G23" s="58">
        <v>4.666666666666667</v>
      </c>
      <c r="H23" s="58">
        <v>5.333333333333333</v>
      </c>
      <c r="I23" s="56">
        <v>7.6746987951807233</v>
      </c>
      <c r="J23" s="56">
        <v>8.101754385964913</v>
      </c>
      <c r="K23" s="56">
        <v>7.4545454545454541</v>
      </c>
      <c r="L23" s="58">
        <v>6.660869565217391</v>
      </c>
      <c r="M23" s="56">
        <v>9.619808306709265</v>
      </c>
      <c r="N23" s="56">
        <v>9.4768518518518512</v>
      </c>
      <c r="O23" s="59">
        <v>11.088235294117647</v>
      </c>
      <c r="P23" s="59">
        <v>11.73943661971831</v>
      </c>
      <c r="Q23" s="59">
        <v>10.364864864864865</v>
      </c>
      <c r="R23" s="56">
        <v>9.9329446064139937</v>
      </c>
      <c r="S23" s="58">
        <v>6.8404907975460123</v>
      </c>
      <c r="T23" s="54">
        <v>30015</v>
      </c>
    </row>
  </sheetData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3:T23"/>
  <sheetViews>
    <sheetView topLeftCell="A3" zoomScale="80" zoomScaleNormal="80" workbookViewId="0">
      <selection activeCell="A27" sqref="A27:XFD35"/>
    </sheetView>
  </sheetViews>
  <sheetFormatPr baseColWidth="10" defaultRowHeight="15"/>
  <cols>
    <col min="1" max="1" width="23.42578125" bestFit="1" customWidth="1"/>
    <col min="2" max="2" width="12.7109375" customWidth="1"/>
    <col min="3" max="3" width="10.7109375" customWidth="1"/>
    <col min="4" max="4" width="5" customWidth="1"/>
    <col min="5" max="5" width="6" customWidth="1"/>
    <col min="6" max="8" width="5" customWidth="1"/>
    <col min="9" max="10" width="6" customWidth="1"/>
    <col min="11" max="13" width="5" customWidth="1"/>
    <col min="14" max="17" width="6" customWidth="1"/>
    <col min="18" max="19" width="5" customWidth="1"/>
    <col min="20" max="20" width="17.7109375" customWidth="1"/>
    <col min="21" max="21" width="32.7109375" bestFit="1" customWidth="1"/>
    <col min="22" max="22" width="12" bestFit="1" customWidth="1"/>
    <col min="23" max="23" width="8.5703125" customWidth="1"/>
    <col min="24" max="25" width="12" bestFit="1" customWidth="1"/>
    <col min="26" max="26" width="8.5703125" customWidth="1"/>
    <col min="27" max="28" width="12" bestFit="1" customWidth="1"/>
    <col min="29" max="29" width="8.5703125" customWidth="1"/>
    <col min="30" max="30" width="12" bestFit="1" customWidth="1"/>
    <col min="31" max="31" width="5" customWidth="1"/>
    <col min="32" max="32" width="8.5703125" customWidth="1"/>
    <col min="33" max="34" width="12" bestFit="1" customWidth="1"/>
    <col min="35" max="35" width="8.5703125" customWidth="1"/>
    <col min="36" max="37" width="12" bestFit="1" customWidth="1"/>
    <col min="38" max="38" width="8.5703125" customWidth="1"/>
    <col min="39" max="40" width="12" bestFit="1" customWidth="1"/>
    <col min="41" max="41" width="8.5703125" customWidth="1"/>
    <col min="42" max="42" width="12" bestFit="1" customWidth="1"/>
    <col min="43" max="43" width="5.5703125" customWidth="1"/>
    <col min="44" max="44" width="8.5703125" customWidth="1"/>
    <col min="45" max="45" width="12" bestFit="1" customWidth="1"/>
    <col min="46" max="46" width="11" customWidth="1"/>
    <col min="47" max="47" width="8.5703125" customWidth="1"/>
    <col min="48" max="49" width="12" bestFit="1" customWidth="1"/>
    <col min="50" max="50" width="8.5703125" customWidth="1"/>
    <col min="51" max="51" width="11" customWidth="1"/>
    <col min="52" max="52" width="12" bestFit="1" customWidth="1"/>
    <col min="53" max="53" width="8.5703125" customWidth="1"/>
    <col min="54" max="55" width="12.42578125" bestFit="1" customWidth="1"/>
    <col min="56" max="65" width="13.42578125" bestFit="1" customWidth="1"/>
    <col min="66" max="66" width="11" customWidth="1"/>
    <col min="67" max="70" width="13.42578125" bestFit="1" customWidth="1"/>
  </cols>
  <sheetData>
    <row r="3" spans="1:20">
      <c r="A3" s="26" t="s">
        <v>2</v>
      </c>
      <c r="B3" s="27">
        <v>11</v>
      </c>
    </row>
    <row r="5" spans="1:20">
      <c r="C5" s="26" t="s">
        <v>169</v>
      </c>
    </row>
    <row r="6" spans="1:20">
      <c r="A6" s="63" t="s">
        <v>22</v>
      </c>
      <c r="B6" s="63" t="s">
        <v>1</v>
      </c>
      <c r="C6" s="64" t="s">
        <v>324</v>
      </c>
      <c r="D6" s="64" t="s">
        <v>325</v>
      </c>
      <c r="E6" s="64" t="s">
        <v>326</v>
      </c>
      <c r="F6" s="64" t="s">
        <v>327</v>
      </c>
      <c r="G6" s="64" t="s">
        <v>328</v>
      </c>
      <c r="H6" s="64" t="s">
        <v>329</v>
      </c>
      <c r="I6" s="64" t="s">
        <v>330</v>
      </c>
      <c r="J6" s="64" t="s">
        <v>331</v>
      </c>
      <c r="K6" s="64" t="s">
        <v>332</v>
      </c>
      <c r="L6" s="64" t="s">
        <v>333</v>
      </c>
      <c r="M6" s="64" t="s">
        <v>334</v>
      </c>
      <c r="N6" s="64" t="s">
        <v>335</v>
      </c>
      <c r="O6" s="64" t="s">
        <v>336</v>
      </c>
      <c r="P6" s="64" t="s">
        <v>337</v>
      </c>
      <c r="Q6" s="64" t="s">
        <v>338</v>
      </c>
      <c r="R6" s="64" t="s">
        <v>339</v>
      </c>
      <c r="S6" s="64" t="s">
        <v>340</v>
      </c>
      <c r="T6" t="s">
        <v>322</v>
      </c>
    </row>
    <row r="7" spans="1:20">
      <c r="A7" t="s">
        <v>33</v>
      </c>
      <c r="B7" s="65" t="s">
        <v>36</v>
      </c>
      <c r="C7" s="58"/>
      <c r="D7" s="56">
        <v>9</v>
      </c>
      <c r="E7" s="56"/>
      <c r="F7" s="56">
        <v>8.5</v>
      </c>
      <c r="G7" s="55"/>
      <c r="H7" s="58">
        <v>4</v>
      </c>
      <c r="I7" s="56"/>
      <c r="J7" s="56"/>
      <c r="K7" s="58">
        <v>5.75</v>
      </c>
      <c r="L7" s="56">
        <v>8</v>
      </c>
      <c r="M7" s="56"/>
      <c r="N7" s="59">
        <v>15.666666666666666</v>
      </c>
      <c r="O7" s="58">
        <v>6</v>
      </c>
      <c r="P7" s="59">
        <v>19.5</v>
      </c>
      <c r="Q7" s="56">
        <v>8.3333333333333339</v>
      </c>
      <c r="R7" s="59"/>
      <c r="S7" s="58">
        <v>6.333333333333333</v>
      </c>
      <c r="T7" s="54">
        <v>214</v>
      </c>
    </row>
    <row r="8" spans="1:20">
      <c r="B8" s="65" t="s">
        <v>42</v>
      </c>
      <c r="C8" s="58">
        <v>3.5</v>
      </c>
      <c r="D8" s="58">
        <v>6</v>
      </c>
      <c r="E8" s="59">
        <v>16</v>
      </c>
      <c r="F8" s="56"/>
      <c r="G8" s="56"/>
      <c r="H8" s="58">
        <v>5.5</v>
      </c>
      <c r="I8" s="56">
        <v>8</v>
      </c>
      <c r="J8" s="59">
        <v>11</v>
      </c>
      <c r="K8" s="56"/>
      <c r="L8" s="56">
        <v>8</v>
      </c>
      <c r="M8" s="56">
        <v>8</v>
      </c>
      <c r="N8" s="56">
        <v>9.5</v>
      </c>
      <c r="O8" s="59">
        <v>12</v>
      </c>
      <c r="P8" s="59">
        <v>13</v>
      </c>
      <c r="Q8" s="56">
        <v>9</v>
      </c>
      <c r="R8" s="56">
        <v>7</v>
      </c>
      <c r="S8" s="56"/>
      <c r="T8" s="54">
        <v>165</v>
      </c>
    </row>
    <row r="9" spans="1:20">
      <c r="B9" s="65" t="s">
        <v>44</v>
      </c>
      <c r="C9" s="55"/>
      <c r="D9" s="56"/>
      <c r="E9" s="56">
        <v>8</v>
      </c>
      <c r="F9" s="58">
        <v>6.5</v>
      </c>
      <c r="G9" s="55"/>
      <c r="H9" s="58"/>
      <c r="I9" s="58">
        <v>4</v>
      </c>
      <c r="J9" s="56">
        <v>7.666666666666667</v>
      </c>
      <c r="K9" s="58">
        <v>5</v>
      </c>
      <c r="L9" s="58"/>
      <c r="M9" s="56"/>
      <c r="N9" s="56">
        <v>9.6666666666666661</v>
      </c>
      <c r="O9" s="56">
        <v>7</v>
      </c>
      <c r="P9" s="59"/>
      <c r="Q9" s="56">
        <v>7.666666666666667</v>
      </c>
      <c r="R9" s="56">
        <v>7</v>
      </c>
      <c r="S9" s="58">
        <v>5</v>
      </c>
      <c r="T9" s="54">
        <v>162</v>
      </c>
    </row>
    <row r="10" spans="1:20">
      <c r="B10" s="65" t="s">
        <v>46</v>
      </c>
      <c r="C10" s="58"/>
      <c r="D10" s="58">
        <v>5</v>
      </c>
      <c r="E10" s="56">
        <v>7</v>
      </c>
      <c r="F10" s="58">
        <v>6</v>
      </c>
      <c r="G10" s="55"/>
      <c r="H10" s="58"/>
      <c r="I10" s="58">
        <v>6.333333333333333</v>
      </c>
      <c r="J10" s="58">
        <v>6</v>
      </c>
      <c r="K10" s="58">
        <v>4</v>
      </c>
      <c r="L10" s="56">
        <v>7</v>
      </c>
      <c r="M10" s="56">
        <v>7</v>
      </c>
      <c r="N10" s="59">
        <v>11</v>
      </c>
      <c r="O10" s="56">
        <v>8.5</v>
      </c>
      <c r="P10" s="56">
        <v>7</v>
      </c>
      <c r="Q10" s="56">
        <v>8</v>
      </c>
      <c r="R10" s="56"/>
      <c r="S10" s="58">
        <v>2.5</v>
      </c>
      <c r="T10" s="54">
        <v>155</v>
      </c>
    </row>
    <row r="11" spans="1:20">
      <c r="B11" s="65" t="s">
        <v>48</v>
      </c>
      <c r="C11" s="55"/>
      <c r="D11" s="56">
        <v>7</v>
      </c>
      <c r="E11" s="58">
        <v>3</v>
      </c>
      <c r="F11" s="56">
        <v>7</v>
      </c>
      <c r="G11" s="55"/>
      <c r="H11" s="58"/>
      <c r="I11" s="56">
        <v>9</v>
      </c>
      <c r="J11" s="58">
        <v>2</v>
      </c>
      <c r="K11" s="56">
        <v>7</v>
      </c>
      <c r="L11" s="56">
        <v>8</v>
      </c>
      <c r="M11" s="56">
        <v>7</v>
      </c>
      <c r="N11" s="58">
        <v>6</v>
      </c>
      <c r="O11" s="56">
        <v>8</v>
      </c>
      <c r="P11" s="59">
        <v>10</v>
      </c>
      <c r="Q11" s="59">
        <v>10.5</v>
      </c>
      <c r="R11" s="58">
        <v>3</v>
      </c>
      <c r="S11" s="58">
        <v>5</v>
      </c>
      <c r="T11" s="54">
        <v>121</v>
      </c>
    </row>
    <row r="12" spans="1:20">
      <c r="B12" s="65" t="s">
        <v>49</v>
      </c>
      <c r="C12" s="58">
        <v>3</v>
      </c>
      <c r="D12" s="56">
        <v>7.666666666666667</v>
      </c>
      <c r="E12" s="56"/>
      <c r="F12" s="56"/>
      <c r="G12" s="58">
        <v>4</v>
      </c>
      <c r="H12" s="58">
        <v>6</v>
      </c>
      <c r="I12" s="59">
        <v>10</v>
      </c>
      <c r="J12" s="56">
        <v>9</v>
      </c>
      <c r="K12" s="58"/>
      <c r="L12" s="58">
        <v>5</v>
      </c>
      <c r="M12" s="56">
        <v>8.5</v>
      </c>
      <c r="N12" s="56">
        <v>8</v>
      </c>
      <c r="O12" s="59"/>
      <c r="P12" s="56">
        <v>9.5</v>
      </c>
      <c r="Q12" s="58">
        <v>4</v>
      </c>
      <c r="R12" s="58">
        <v>3</v>
      </c>
      <c r="S12" s="58">
        <v>6</v>
      </c>
      <c r="T12" s="54">
        <v>123</v>
      </c>
    </row>
    <row r="13" spans="1:20">
      <c r="B13" s="65" t="s">
        <v>50</v>
      </c>
      <c r="C13" s="55"/>
      <c r="D13" s="56">
        <v>8</v>
      </c>
      <c r="E13" s="58">
        <v>5</v>
      </c>
      <c r="F13" s="56">
        <v>8.5</v>
      </c>
      <c r="G13" s="58"/>
      <c r="H13" s="58"/>
      <c r="I13" s="56">
        <v>8</v>
      </c>
      <c r="J13" s="58">
        <v>4.5</v>
      </c>
      <c r="K13" s="56"/>
      <c r="L13" s="58">
        <v>4</v>
      </c>
      <c r="M13" s="56">
        <v>9</v>
      </c>
      <c r="N13" s="59"/>
      <c r="O13" s="58">
        <v>6</v>
      </c>
      <c r="P13" s="59">
        <v>11</v>
      </c>
      <c r="Q13" s="58">
        <v>6.5</v>
      </c>
      <c r="R13" s="59"/>
      <c r="S13" s="58">
        <v>3</v>
      </c>
      <c r="T13" s="54">
        <v>120</v>
      </c>
    </row>
    <row r="14" spans="1:20">
      <c r="A14" t="s">
        <v>320</v>
      </c>
      <c r="C14" s="58">
        <v>3.3333333333333335</v>
      </c>
      <c r="D14" s="56">
        <v>7</v>
      </c>
      <c r="E14" s="56">
        <v>7.8571428571428568</v>
      </c>
      <c r="F14" s="56">
        <v>7.5</v>
      </c>
      <c r="G14" s="58">
        <v>4</v>
      </c>
      <c r="H14" s="58">
        <v>5.25</v>
      </c>
      <c r="I14" s="56">
        <v>7.333333333333333</v>
      </c>
      <c r="J14" s="58">
        <v>6.666666666666667</v>
      </c>
      <c r="K14" s="58">
        <v>5.5714285714285712</v>
      </c>
      <c r="L14" s="58">
        <v>6.2857142857142856</v>
      </c>
      <c r="M14" s="56">
        <v>8</v>
      </c>
      <c r="N14" s="59">
        <v>10.538461538461538</v>
      </c>
      <c r="O14" s="56">
        <v>7.9090909090909092</v>
      </c>
      <c r="P14" s="59">
        <v>12.375</v>
      </c>
      <c r="Q14" s="56">
        <v>8.0555555555555554</v>
      </c>
      <c r="R14" s="58">
        <v>5</v>
      </c>
      <c r="S14" s="58">
        <v>4.8</v>
      </c>
      <c r="T14" s="78">
        <v>1060</v>
      </c>
    </row>
    <row r="15" spans="1:20">
      <c r="A15" t="s">
        <v>38</v>
      </c>
      <c r="B15" t="s">
        <v>36</v>
      </c>
      <c r="C15" s="58"/>
      <c r="D15" s="56">
        <v>8</v>
      </c>
      <c r="E15" s="56">
        <v>8.5</v>
      </c>
      <c r="F15" s="56"/>
      <c r="G15" s="55"/>
      <c r="H15" s="58"/>
      <c r="I15" s="56">
        <v>7</v>
      </c>
      <c r="J15" s="58">
        <v>4.5</v>
      </c>
      <c r="K15" s="56"/>
      <c r="L15" s="56"/>
      <c r="M15" s="56">
        <v>9</v>
      </c>
      <c r="N15" s="58">
        <v>6</v>
      </c>
      <c r="O15" s="59"/>
      <c r="P15" s="59">
        <v>12.333333333333334</v>
      </c>
      <c r="Q15" s="59"/>
      <c r="R15" s="59">
        <v>7.333333333333333</v>
      </c>
      <c r="S15" s="58">
        <v>5</v>
      </c>
      <c r="T15" s="54">
        <v>153</v>
      </c>
    </row>
    <row r="16" spans="1:20">
      <c r="B16" t="s">
        <v>42</v>
      </c>
      <c r="C16" s="58"/>
      <c r="D16" s="56">
        <v>8</v>
      </c>
      <c r="E16" s="56">
        <v>8.5</v>
      </c>
      <c r="F16" s="56"/>
      <c r="G16" s="56"/>
      <c r="H16" s="58"/>
      <c r="I16" s="56">
        <v>7</v>
      </c>
      <c r="J16" s="58">
        <v>4.5</v>
      </c>
      <c r="K16" s="56"/>
      <c r="L16" s="58"/>
      <c r="M16" s="56">
        <v>9</v>
      </c>
      <c r="N16" s="58">
        <v>6</v>
      </c>
      <c r="O16" s="59"/>
      <c r="P16" s="59">
        <v>12.333333333333334</v>
      </c>
      <c r="Q16" s="59"/>
      <c r="R16" s="56">
        <v>7.333333333333333</v>
      </c>
      <c r="S16" s="58">
        <v>5</v>
      </c>
      <c r="T16" s="54">
        <v>153</v>
      </c>
    </row>
    <row r="17" spans="1:20">
      <c r="B17" t="s">
        <v>44</v>
      </c>
      <c r="C17" s="55"/>
      <c r="D17" s="56">
        <v>7.25</v>
      </c>
      <c r="E17" s="56">
        <v>8.6666666666666661</v>
      </c>
      <c r="F17" s="56">
        <v>8</v>
      </c>
      <c r="G17" s="55"/>
      <c r="H17" s="58"/>
      <c r="I17" s="58">
        <v>6.5</v>
      </c>
      <c r="J17" s="58">
        <v>4.5</v>
      </c>
      <c r="K17" s="58">
        <v>4</v>
      </c>
      <c r="L17" s="58">
        <v>3</v>
      </c>
      <c r="M17" s="56">
        <v>8.1999999999999993</v>
      </c>
      <c r="N17" s="58">
        <v>6</v>
      </c>
      <c r="O17" s="59">
        <v>10.5</v>
      </c>
      <c r="P17" s="59">
        <v>11.2</v>
      </c>
      <c r="Q17" s="59">
        <v>12</v>
      </c>
      <c r="R17" s="56">
        <v>8</v>
      </c>
      <c r="S17" s="58">
        <v>5</v>
      </c>
      <c r="T17" s="54">
        <v>286</v>
      </c>
    </row>
    <row r="18" spans="1:20">
      <c r="B18" t="s">
        <v>46</v>
      </c>
      <c r="C18" s="58"/>
      <c r="D18" s="56">
        <v>7.25</v>
      </c>
      <c r="E18" s="56">
        <v>8</v>
      </c>
      <c r="F18" s="56">
        <v>8</v>
      </c>
      <c r="G18" s="55"/>
      <c r="H18" s="58"/>
      <c r="I18" s="58">
        <v>6.5</v>
      </c>
      <c r="J18" s="58">
        <v>6</v>
      </c>
      <c r="K18" s="58">
        <v>4</v>
      </c>
      <c r="L18" s="58">
        <v>3</v>
      </c>
      <c r="M18" s="56">
        <v>8</v>
      </c>
      <c r="N18" s="58">
        <v>4</v>
      </c>
      <c r="O18" s="59">
        <v>10.5</v>
      </c>
      <c r="P18" s="59">
        <v>11.25</v>
      </c>
      <c r="Q18" s="59">
        <v>12</v>
      </c>
      <c r="R18" s="56">
        <v>8.5</v>
      </c>
      <c r="S18" s="56">
        <v>8</v>
      </c>
      <c r="T18" s="54">
        <v>248</v>
      </c>
    </row>
    <row r="19" spans="1:20">
      <c r="B19" t="s">
        <v>48</v>
      </c>
      <c r="C19" s="55"/>
      <c r="D19" s="56">
        <v>7</v>
      </c>
      <c r="E19" s="56">
        <v>9</v>
      </c>
      <c r="F19" s="56">
        <v>8</v>
      </c>
      <c r="G19" s="55"/>
      <c r="H19" s="58"/>
      <c r="I19" s="58">
        <v>6.333333333333333</v>
      </c>
      <c r="J19" s="58">
        <v>5</v>
      </c>
      <c r="K19" s="58">
        <v>4</v>
      </c>
      <c r="L19" s="58">
        <v>3</v>
      </c>
      <c r="M19" s="56">
        <v>8</v>
      </c>
      <c r="N19" s="58">
        <v>4</v>
      </c>
      <c r="O19" s="59">
        <v>10.5</v>
      </c>
      <c r="P19" s="59">
        <v>10.75</v>
      </c>
      <c r="Q19" s="59">
        <v>12</v>
      </c>
      <c r="R19" s="59">
        <v>8</v>
      </c>
      <c r="S19" s="56">
        <v>8</v>
      </c>
      <c r="T19" s="54">
        <v>244</v>
      </c>
    </row>
    <row r="20" spans="1:20">
      <c r="B20" t="s">
        <v>49</v>
      </c>
      <c r="C20" s="55"/>
      <c r="D20" s="56">
        <v>8</v>
      </c>
      <c r="E20" s="56">
        <v>7.333333333333333</v>
      </c>
      <c r="F20" s="56">
        <v>8</v>
      </c>
      <c r="G20" s="55"/>
      <c r="H20" s="58"/>
      <c r="I20" s="56">
        <v>7</v>
      </c>
      <c r="J20" s="58">
        <v>5.5</v>
      </c>
      <c r="K20" s="58">
        <v>4</v>
      </c>
      <c r="L20" s="58">
        <v>3</v>
      </c>
      <c r="M20" s="56">
        <v>9</v>
      </c>
      <c r="N20" s="58">
        <v>5</v>
      </c>
      <c r="O20" s="59">
        <v>10.5</v>
      </c>
      <c r="P20" s="59">
        <v>13</v>
      </c>
      <c r="Q20" s="59">
        <v>12</v>
      </c>
      <c r="R20" s="59">
        <v>8.6666666666666661</v>
      </c>
      <c r="S20" s="58">
        <v>6.5</v>
      </c>
      <c r="T20" s="54">
        <v>204</v>
      </c>
    </row>
    <row r="21" spans="1:20">
      <c r="B21" t="s">
        <v>50</v>
      </c>
      <c r="C21" s="55"/>
      <c r="D21" s="56">
        <v>8</v>
      </c>
      <c r="E21" s="56">
        <v>7.333333333333333</v>
      </c>
      <c r="F21" s="56">
        <v>8</v>
      </c>
      <c r="G21" s="58"/>
      <c r="H21" s="58"/>
      <c r="I21" s="56">
        <v>7</v>
      </c>
      <c r="J21" s="58">
        <v>5.5</v>
      </c>
      <c r="K21" s="58">
        <v>4</v>
      </c>
      <c r="L21" s="58">
        <v>3</v>
      </c>
      <c r="M21" s="59">
        <v>9</v>
      </c>
      <c r="N21" s="58">
        <v>5</v>
      </c>
      <c r="O21" s="59">
        <v>10.5</v>
      </c>
      <c r="P21" s="59">
        <v>13</v>
      </c>
      <c r="Q21" s="59">
        <v>12</v>
      </c>
      <c r="R21" s="59">
        <v>8.6666666666666661</v>
      </c>
      <c r="S21" s="58">
        <v>6.5</v>
      </c>
      <c r="T21" s="54">
        <v>204</v>
      </c>
    </row>
    <row r="22" spans="1:20">
      <c r="A22" t="s">
        <v>321</v>
      </c>
      <c r="C22" s="57"/>
      <c r="D22" s="56">
        <v>7.5263157894736841</v>
      </c>
      <c r="E22" s="56">
        <v>8.1666666666666661</v>
      </c>
      <c r="F22" s="56">
        <v>8</v>
      </c>
      <c r="G22" s="57"/>
      <c r="H22" s="57"/>
      <c r="I22" s="58">
        <v>6.6842105263157894</v>
      </c>
      <c r="J22" s="58">
        <v>5</v>
      </c>
      <c r="K22" s="58">
        <v>4</v>
      </c>
      <c r="L22" s="58">
        <v>3</v>
      </c>
      <c r="M22" s="56">
        <v>8.4782608695652169</v>
      </c>
      <c r="N22" s="58">
        <v>5.1111111111111107</v>
      </c>
      <c r="O22" s="59">
        <v>10.5</v>
      </c>
      <c r="P22" s="59">
        <v>11.739130434782609</v>
      </c>
      <c r="Q22" s="59">
        <v>12</v>
      </c>
      <c r="R22" s="56">
        <v>8.08</v>
      </c>
      <c r="S22" s="58">
        <v>6.333333333333333</v>
      </c>
      <c r="T22" s="78">
        <v>1492</v>
      </c>
    </row>
    <row r="23" spans="1:20">
      <c r="A23" t="s">
        <v>323</v>
      </c>
      <c r="C23" s="58">
        <v>3.3333333333333335</v>
      </c>
      <c r="D23" s="56">
        <v>7.3571428571428568</v>
      </c>
      <c r="E23" s="56">
        <v>8.08</v>
      </c>
      <c r="F23" s="56">
        <v>7.6470588235294121</v>
      </c>
      <c r="G23" s="58">
        <v>4</v>
      </c>
      <c r="H23" s="58">
        <v>5.25</v>
      </c>
      <c r="I23" s="58">
        <v>6.8928571428571432</v>
      </c>
      <c r="J23" s="58">
        <v>5.6818181818181817</v>
      </c>
      <c r="K23" s="58">
        <v>4.916666666666667</v>
      </c>
      <c r="L23" s="58">
        <v>4.916666666666667</v>
      </c>
      <c r="M23" s="56">
        <v>8.3793103448275854</v>
      </c>
      <c r="N23" s="56">
        <v>8.3181818181818183</v>
      </c>
      <c r="O23" s="56">
        <v>9.1428571428571423</v>
      </c>
      <c r="P23" s="59">
        <v>11.903225806451612</v>
      </c>
      <c r="Q23" s="59">
        <v>8.9130434782608692</v>
      </c>
      <c r="R23" s="59">
        <v>7.6551724137931032</v>
      </c>
      <c r="S23" s="58">
        <v>5.375</v>
      </c>
      <c r="T23" s="54">
        <v>2552</v>
      </c>
    </row>
  </sheetData>
  <pageMargins left="0.7" right="0.7" top="0.75" bottom="0.75" header="0.3" footer="0.3"/>
  <pageSetup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V940"/>
  <sheetViews>
    <sheetView topLeftCell="F34" zoomScale="80" zoomScaleNormal="80" workbookViewId="0">
      <selection activeCell="P3" sqref="P3"/>
    </sheetView>
  </sheetViews>
  <sheetFormatPr baseColWidth="10" defaultRowHeight="15"/>
  <cols>
    <col min="1" max="1" width="21.5703125" style="30" customWidth="1"/>
    <col min="2" max="2" width="24.5703125" customWidth="1"/>
    <col min="3" max="3" width="15.5703125" customWidth="1"/>
    <col min="4" max="4" width="13.140625" bestFit="1" customWidth="1"/>
    <col min="5" max="5" width="23.42578125" customWidth="1"/>
    <col min="8" max="8" width="23.85546875" bestFit="1" customWidth="1"/>
    <col min="15" max="15" width="19.85546875" customWidth="1"/>
  </cols>
  <sheetData>
    <row r="1" spans="1:22">
      <c r="A1" s="26" t="s">
        <v>22</v>
      </c>
      <c r="B1" t="s">
        <v>188</v>
      </c>
      <c r="G1" s="68" t="s">
        <v>176</v>
      </c>
      <c r="H1" s="68"/>
      <c r="I1" s="68"/>
      <c r="J1" s="68"/>
      <c r="K1" s="68"/>
      <c r="L1" s="68"/>
      <c r="M1" s="68"/>
    </row>
    <row r="2" spans="1:22">
      <c r="A2"/>
      <c r="G2" s="41" t="s">
        <v>177</v>
      </c>
      <c r="H2" s="41" t="s">
        <v>178</v>
      </c>
      <c r="I2" s="41" t="s">
        <v>179</v>
      </c>
      <c r="J2" s="41" t="s">
        <v>180</v>
      </c>
      <c r="K2" s="41" t="s">
        <v>181</v>
      </c>
      <c r="L2" s="41" t="s">
        <v>182</v>
      </c>
      <c r="M2" s="41" t="s">
        <v>183</v>
      </c>
      <c r="N2" s="41" t="s">
        <v>212</v>
      </c>
      <c r="O2" s="41" t="s">
        <v>269</v>
      </c>
      <c r="P2" s="41" t="s">
        <v>306</v>
      </c>
      <c r="Q2" s="41" t="s">
        <v>344</v>
      </c>
    </row>
    <row r="3" spans="1:22">
      <c r="A3" s="31"/>
      <c r="B3" s="32" t="s">
        <v>169</v>
      </c>
      <c r="C3" s="32"/>
      <c r="D3" s="32"/>
      <c r="E3" s="32"/>
      <c r="G3" s="40">
        <f>2702/31</f>
        <v>87.161290322580641</v>
      </c>
      <c r="H3" s="40">
        <f>2339/27</f>
        <v>86.629629629629633</v>
      </c>
      <c r="I3" s="40">
        <f>2765/31</f>
        <v>89.193548387096769</v>
      </c>
      <c r="J3" s="40">
        <f>2559/30</f>
        <v>85.3</v>
      </c>
      <c r="K3" s="40">
        <f>3011/31</f>
        <v>97.129032258064512</v>
      </c>
      <c r="L3" s="40">
        <f>2540/29</f>
        <v>87.58620689655173</v>
      </c>
      <c r="M3" s="40">
        <f>3359/31</f>
        <v>108.35483870967742</v>
      </c>
      <c r="N3" s="40">
        <f>3252/31</f>
        <v>104.90322580645162</v>
      </c>
      <c r="O3" s="40">
        <f>2748/29</f>
        <v>94.758620689655174</v>
      </c>
      <c r="P3" s="40">
        <f>2336/30</f>
        <v>77.86666666666666</v>
      </c>
      <c r="Q3" s="40">
        <f>2552/30</f>
        <v>85.066666666666663</v>
      </c>
    </row>
    <row r="4" spans="1:22">
      <c r="A4" s="31" t="s">
        <v>167</v>
      </c>
      <c r="B4" s="32" t="s">
        <v>172</v>
      </c>
      <c r="C4" s="32" t="s">
        <v>173</v>
      </c>
      <c r="D4" s="32" t="s">
        <v>175</v>
      </c>
      <c r="E4" s="32" t="s">
        <v>171</v>
      </c>
    </row>
    <row r="5" spans="1:22">
      <c r="A5" s="33">
        <v>42736</v>
      </c>
      <c r="B5" s="35">
        <v>48</v>
      </c>
      <c r="C5" s="35">
        <v>1</v>
      </c>
      <c r="D5" s="35">
        <v>5</v>
      </c>
      <c r="E5" s="36">
        <v>9.6</v>
      </c>
    </row>
    <row r="6" spans="1:22">
      <c r="A6" s="33">
        <v>42737</v>
      </c>
      <c r="B6" s="35">
        <v>78</v>
      </c>
      <c r="C6" s="35">
        <v>2</v>
      </c>
      <c r="D6" s="35">
        <v>10</v>
      </c>
      <c r="E6" s="36">
        <v>7.8000000000000007</v>
      </c>
    </row>
    <row r="7" spans="1:22">
      <c r="A7" s="33">
        <v>42738</v>
      </c>
      <c r="B7" s="35">
        <v>98</v>
      </c>
      <c r="C7" s="35">
        <v>3</v>
      </c>
      <c r="D7" s="35">
        <v>13</v>
      </c>
      <c r="E7" s="36">
        <v>7.4333333333333336</v>
      </c>
    </row>
    <row r="8" spans="1:22">
      <c r="A8" s="33">
        <v>42739</v>
      </c>
      <c r="B8" s="35">
        <v>103</v>
      </c>
      <c r="C8" s="35">
        <v>3</v>
      </c>
      <c r="D8" s="35">
        <v>13</v>
      </c>
      <c r="E8" s="36">
        <v>7.8500000000000005</v>
      </c>
    </row>
    <row r="9" spans="1:22">
      <c r="A9" s="33">
        <v>42740</v>
      </c>
      <c r="B9" s="35">
        <v>109</v>
      </c>
      <c r="C9" s="35">
        <v>3</v>
      </c>
      <c r="D9" s="35">
        <v>13</v>
      </c>
      <c r="E9" s="36">
        <v>8.35</v>
      </c>
    </row>
    <row r="10" spans="1:22">
      <c r="A10" s="33">
        <v>42741</v>
      </c>
      <c r="B10" s="35">
        <v>104</v>
      </c>
      <c r="C10" s="35">
        <v>3</v>
      </c>
      <c r="D10" s="35">
        <v>13</v>
      </c>
      <c r="E10" s="36">
        <v>7.9333333333333336</v>
      </c>
      <c r="H10" t="s">
        <v>167</v>
      </c>
      <c r="I10" t="s">
        <v>172</v>
      </c>
      <c r="J10" t="s">
        <v>173</v>
      </c>
      <c r="K10" t="s">
        <v>175</v>
      </c>
      <c r="L10" t="s">
        <v>171</v>
      </c>
      <c r="O10" s="69"/>
      <c r="P10" s="70"/>
      <c r="Q10" s="70"/>
      <c r="R10" s="70"/>
      <c r="S10" s="70"/>
      <c r="T10" s="70"/>
      <c r="U10" s="70"/>
      <c r="V10" s="70"/>
    </row>
    <row r="11" spans="1:22">
      <c r="A11" s="33">
        <v>42742</v>
      </c>
      <c r="B11" s="35">
        <v>75</v>
      </c>
      <c r="C11" s="35">
        <v>2</v>
      </c>
      <c r="D11" s="35">
        <v>10</v>
      </c>
      <c r="E11" s="36">
        <v>7.5</v>
      </c>
      <c r="H11" s="33">
        <v>42736</v>
      </c>
      <c r="I11">
        <v>48</v>
      </c>
      <c r="J11">
        <v>1</v>
      </c>
      <c r="K11">
        <v>5</v>
      </c>
      <c r="L11">
        <v>9.6</v>
      </c>
      <c r="O11" s="70"/>
      <c r="P11" s="71"/>
      <c r="Q11" s="71"/>
      <c r="R11" s="72"/>
      <c r="S11" s="73"/>
      <c r="T11" s="74"/>
      <c r="U11" s="75"/>
      <c r="V11" s="76"/>
    </row>
    <row r="12" spans="1:22">
      <c r="A12" s="33">
        <v>42743</v>
      </c>
      <c r="B12" s="35">
        <v>89</v>
      </c>
      <c r="C12" s="35">
        <v>2</v>
      </c>
      <c r="D12" s="35">
        <v>10</v>
      </c>
      <c r="E12" s="36">
        <v>8.9</v>
      </c>
      <c r="H12" s="33">
        <v>42737</v>
      </c>
      <c r="I12">
        <v>78</v>
      </c>
      <c r="J12">
        <v>2</v>
      </c>
      <c r="K12">
        <v>10</v>
      </c>
      <c r="L12">
        <v>7.8000000000000007</v>
      </c>
      <c r="O12" s="77"/>
      <c r="P12" s="71"/>
      <c r="Q12" s="71"/>
      <c r="R12" s="72"/>
      <c r="S12" s="73"/>
      <c r="T12" s="74"/>
      <c r="U12" s="75"/>
      <c r="V12" s="76"/>
    </row>
    <row r="13" spans="1:22">
      <c r="A13" s="33">
        <v>42744</v>
      </c>
      <c r="B13" s="35">
        <v>95</v>
      </c>
      <c r="C13" s="35">
        <v>3</v>
      </c>
      <c r="D13" s="35">
        <v>15</v>
      </c>
      <c r="E13" s="36">
        <v>6.333333333333333</v>
      </c>
      <c r="H13" s="33">
        <v>42738</v>
      </c>
      <c r="I13">
        <v>98</v>
      </c>
      <c r="J13">
        <v>3</v>
      </c>
      <c r="K13">
        <v>13</v>
      </c>
      <c r="L13">
        <v>7.4333333333333336</v>
      </c>
      <c r="O13" s="77"/>
      <c r="P13" s="71"/>
      <c r="Q13" s="71"/>
      <c r="R13" s="72"/>
      <c r="S13" s="73"/>
      <c r="T13" s="74"/>
      <c r="U13" s="75"/>
      <c r="V13" s="76"/>
    </row>
    <row r="14" spans="1:22">
      <c r="A14" s="33">
        <v>42745</v>
      </c>
      <c r="B14" s="35">
        <v>99</v>
      </c>
      <c r="C14" s="35">
        <v>3</v>
      </c>
      <c r="D14" s="35">
        <v>15</v>
      </c>
      <c r="E14" s="36">
        <v>6.6000000000000005</v>
      </c>
      <c r="H14" s="33">
        <v>42739</v>
      </c>
      <c r="I14">
        <v>103</v>
      </c>
      <c r="J14">
        <v>3</v>
      </c>
      <c r="K14">
        <v>13</v>
      </c>
      <c r="L14">
        <v>7.8500000000000005</v>
      </c>
      <c r="O14" s="77"/>
      <c r="P14" s="71"/>
      <c r="Q14" s="71"/>
      <c r="R14" s="72"/>
      <c r="S14" s="73"/>
      <c r="T14" s="74"/>
      <c r="U14" s="75"/>
      <c r="V14" s="76"/>
    </row>
    <row r="15" spans="1:22">
      <c r="A15" s="33">
        <v>42746</v>
      </c>
      <c r="B15" s="35">
        <v>102</v>
      </c>
      <c r="C15" s="35">
        <v>3</v>
      </c>
      <c r="D15" s="35">
        <v>15</v>
      </c>
      <c r="E15" s="36">
        <v>6.8</v>
      </c>
      <c r="H15" s="33">
        <v>42740</v>
      </c>
      <c r="I15">
        <v>109</v>
      </c>
      <c r="J15">
        <v>3</v>
      </c>
      <c r="K15">
        <v>13</v>
      </c>
      <c r="L15">
        <v>8.35</v>
      </c>
      <c r="O15" s="77"/>
      <c r="P15" s="71"/>
      <c r="Q15" s="71"/>
      <c r="R15" s="72"/>
      <c r="S15" s="73"/>
      <c r="T15" s="74"/>
      <c r="U15" s="75"/>
      <c r="V15" s="76"/>
    </row>
    <row r="16" spans="1:22">
      <c r="A16" s="33">
        <v>42747</v>
      </c>
      <c r="B16" s="35">
        <v>74</v>
      </c>
      <c r="C16" s="35">
        <v>2</v>
      </c>
      <c r="D16" s="35">
        <v>10</v>
      </c>
      <c r="E16" s="36">
        <v>7.4</v>
      </c>
      <c r="H16" s="33">
        <v>42741</v>
      </c>
      <c r="I16">
        <v>104</v>
      </c>
      <c r="J16">
        <v>3</v>
      </c>
      <c r="K16">
        <v>13</v>
      </c>
      <c r="L16">
        <v>7.9333333333333336</v>
      </c>
      <c r="O16" s="77"/>
      <c r="P16" s="71"/>
      <c r="Q16" s="71"/>
      <c r="R16" s="72"/>
      <c r="S16" s="73"/>
      <c r="T16" s="74"/>
      <c r="U16" s="75"/>
      <c r="V16" s="76"/>
    </row>
    <row r="17" spans="1:22">
      <c r="A17" s="33">
        <v>42748</v>
      </c>
      <c r="B17" s="35">
        <v>77</v>
      </c>
      <c r="C17" s="35">
        <v>2</v>
      </c>
      <c r="D17" s="35">
        <v>10</v>
      </c>
      <c r="E17" s="36">
        <v>7.7</v>
      </c>
      <c r="H17" s="33">
        <v>42742</v>
      </c>
      <c r="I17">
        <v>75</v>
      </c>
      <c r="J17">
        <v>2</v>
      </c>
      <c r="K17">
        <v>10</v>
      </c>
      <c r="L17">
        <v>7.5</v>
      </c>
      <c r="O17" s="77"/>
      <c r="P17" s="71"/>
      <c r="Q17" s="71"/>
      <c r="R17" s="72"/>
      <c r="S17" s="73"/>
      <c r="T17" s="74"/>
      <c r="U17" s="75"/>
      <c r="V17" s="76"/>
    </row>
    <row r="18" spans="1:22">
      <c r="A18" s="33">
        <v>42749</v>
      </c>
      <c r="B18" s="35">
        <v>65</v>
      </c>
      <c r="C18" s="35">
        <v>1</v>
      </c>
      <c r="D18" s="35">
        <v>5</v>
      </c>
      <c r="E18" s="36">
        <v>13</v>
      </c>
      <c r="H18" s="33">
        <v>42743</v>
      </c>
      <c r="I18">
        <v>89</v>
      </c>
      <c r="J18">
        <v>2</v>
      </c>
      <c r="K18">
        <v>10</v>
      </c>
      <c r="L18">
        <v>8.9</v>
      </c>
      <c r="O18" s="77"/>
      <c r="P18" s="71"/>
      <c r="Q18" s="71"/>
      <c r="R18" s="72"/>
      <c r="S18" s="73"/>
      <c r="T18" s="74"/>
      <c r="U18" s="75"/>
      <c r="V18" s="76"/>
    </row>
    <row r="19" spans="1:22">
      <c r="A19" s="33">
        <v>42750</v>
      </c>
      <c r="B19" s="35">
        <v>77</v>
      </c>
      <c r="C19" s="35">
        <v>1</v>
      </c>
      <c r="D19" s="35">
        <v>5</v>
      </c>
      <c r="E19" s="36">
        <v>15.4</v>
      </c>
      <c r="H19" s="33">
        <v>42744</v>
      </c>
      <c r="I19">
        <v>95</v>
      </c>
      <c r="J19">
        <v>3</v>
      </c>
      <c r="K19">
        <v>15</v>
      </c>
      <c r="L19">
        <v>6.333333333333333</v>
      </c>
      <c r="O19" s="77"/>
      <c r="P19" s="71"/>
      <c r="Q19" s="71"/>
      <c r="R19" s="72"/>
      <c r="S19" s="73"/>
      <c r="T19" s="74"/>
      <c r="U19" s="75"/>
      <c r="V19" s="76"/>
    </row>
    <row r="20" spans="1:22">
      <c r="A20" s="33">
        <v>42751</v>
      </c>
      <c r="B20" s="35">
        <v>62</v>
      </c>
      <c r="C20" s="35">
        <v>1</v>
      </c>
      <c r="D20" s="35">
        <v>5</v>
      </c>
      <c r="E20" s="36">
        <v>12.4</v>
      </c>
      <c r="H20" s="33">
        <v>42745</v>
      </c>
      <c r="I20">
        <v>99</v>
      </c>
      <c r="J20">
        <v>3</v>
      </c>
      <c r="K20">
        <v>15</v>
      </c>
      <c r="L20">
        <v>6.6000000000000005</v>
      </c>
      <c r="O20" s="77"/>
      <c r="P20" s="71"/>
      <c r="Q20" s="71"/>
      <c r="R20" s="72"/>
      <c r="S20" s="73"/>
      <c r="T20" s="74"/>
      <c r="U20" s="75"/>
      <c r="V20" s="76"/>
    </row>
    <row r="21" spans="1:22">
      <c r="A21" s="33">
        <v>42752</v>
      </c>
      <c r="B21" s="35">
        <v>97</v>
      </c>
      <c r="C21" s="35">
        <v>2</v>
      </c>
      <c r="D21" s="35">
        <v>10</v>
      </c>
      <c r="E21" s="36">
        <v>9.6999999999999993</v>
      </c>
      <c r="H21" s="33">
        <v>42746</v>
      </c>
      <c r="I21">
        <v>102</v>
      </c>
      <c r="J21">
        <v>3</v>
      </c>
      <c r="K21">
        <v>15</v>
      </c>
      <c r="L21">
        <v>6.8</v>
      </c>
      <c r="O21" s="77"/>
      <c r="P21" s="71"/>
      <c r="Q21" s="71"/>
      <c r="R21" s="72"/>
      <c r="S21" s="73"/>
      <c r="T21" s="74"/>
      <c r="U21" s="75"/>
      <c r="V21" s="76"/>
    </row>
    <row r="22" spans="1:22">
      <c r="A22" s="33">
        <v>42753</v>
      </c>
      <c r="B22" s="35">
        <v>98</v>
      </c>
      <c r="C22" s="35">
        <v>2</v>
      </c>
      <c r="D22" s="35">
        <v>10</v>
      </c>
      <c r="E22" s="36">
        <v>9.8000000000000007</v>
      </c>
      <c r="H22" s="33">
        <v>42747</v>
      </c>
      <c r="I22">
        <v>74</v>
      </c>
      <c r="J22">
        <v>2</v>
      </c>
      <c r="K22">
        <v>10</v>
      </c>
      <c r="L22">
        <v>7.4</v>
      </c>
      <c r="O22" s="77"/>
      <c r="P22" s="71"/>
      <c r="Q22" s="71"/>
      <c r="R22" s="72"/>
      <c r="S22" s="73"/>
      <c r="T22" s="74"/>
      <c r="U22" s="75"/>
      <c r="V22" s="76"/>
    </row>
    <row r="23" spans="1:22">
      <c r="A23" s="33">
        <v>42754</v>
      </c>
      <c r="B23" s="35">
        <v>91</v>
      </c>
      <c r="C23" s="35">
        <v>2</v>
      </c>
      <c r="D23" s="35">
        <v>10</v>
      </c>
      <c r="E23" s="36">
        <v>9.1</v>
      </c>
      <c r="H23" s="33">
        <v>42748</v>
      </c>
      <c r="I23">
        <v>77</v>
      </c>
      <c r="J23">
        <v>2</v>
      </c>
      <c r="K23">
        <v>10</v>
      </c>
      <c r="L23">
        <v>7.7</v>
      </c>
    </row>
    <row r="24" spans="1:22">
      <c r="A24" s="33">
        <v>42755</v>
      </c>
      <c r="B24" s="35">
        <v>88</v>
      </c>
      <c r="C24" s="35">
        <v>2</v>
      </c>
      <c r="D24" s="35">
        <v>10</v>
      </c>
      <c r="E24" s="36">
        <v>8.8000000000000007</v>
      </c>
      <c r="H24" s="33">
        <v>42749</v>
      </c>
      <c r="I24">
        <v>65</v>
      </c>
      <c r="J24">
        <v>1</v>
      </c>
      <c r="K24">
        <v>5</v>
      </c>
      <c r="L24">
        <v>13</v>
      </c>
    </row>
    <row r="25" spans="1:22">
      <c r="A25" s="33">
        <v>42756</v>
      </c>
      <c r="B25" s="35">
        <v>101</v>
      </c>
      <c r="C25" s="35">
        <v>2</v>
      </c>
      <c r="D25" s="35">
        <v>10</v>
      </c>
      <c r="E25" s="36">
        <v>10.1</v>
      </c>
      <c r="H25" s="33">
        <v>42750</v>
      </c>
      <c r="I25">
        <v>77</v>
      </c>
      <c r="J25">
        <v>1</v>
      </c>
      <c r="K25">
        <v>5</v>
      </c>
      <c r="L25">
        <v>15.4</v>
      </c>
    </row>
    <row r="26" spans="1:22">
      <c r="A26" s="33">
        <v>42757</v>
      </c>
      <c r="B26" s="35">
        <v>93</v>
      </c>
      <c r="C26" s="35">
        <v>2</v>
      </c>
      <c r="D26" s="35">
        <v>10</v>
      </c>
      <c r="E26" s="36">
        <v>9.3000000000000007</v>
      </c>
      <c r="H26" s="33">
        <v>42751</v>
      </c>
      <c r="I26">
        <v>62</v>
      </c>
      <c r="J26">
        <v>1</v>
      </c>
      <c r="K26">
        <v>5</v>
      </c>
      <c r="L26">
        <v>12.4</v>
      </c>
    </row>
    <row r="27" spans="1:22">
      <c r="A27" s="33">
        <v>42758</v>
      </c>
      <c r="B27" s="35">
        <v>89</v>
      </c>
      <c r="C27" s="35">
        <v>2</v>
      </c>
      <c r="D27" s="35">
        <v>10</v>
      </c>
      <c r="E27" s="36">
        <v>8.9</v>
      </c>
      <c r="H27" s="33">
        <v>42752</v>
      </c>
      <c r="I27">
        <v>97</v>
      </c>
      <c r="J27">
        <v>2</v>
      </c>
      <c r="K27">
        <v>10</v>
      </c>
      <c r="L27">
        <v>9.6999999999999993</v>
      </c>
    </row>
    <row r="28" spans="1:22">
      <c r="A28" s="33">
        <v>42759</v>
      </c>
      <c r="B28" s="35">
        <v>93</v>
      </c>
      <c r="C28" s="35">
        <v>2</v>
      </c>
      <c r="D28" s="35">
        <v>10</v>
      </c>
      <c r="E28" s="36">
        <v>9.3000000000000007</v>
      </c>
      <c r="H28" s="33">
        <v>42753</v>
      </c>
      <c r="I28">
        <v>98</v>
      </c>
      <c r="J28">
        <v>2</v>
      </c>
      <c r="K28">
        <v>10</v>
      </c>
      <c r="L28">
        <v>9.8000000000000007</v>
      </c>
    </row>
    <row r="29" spans="1:22">
      <c r="A29" s="33">
        <v>42760</v>
      </c>
      <c r="B29" s="35">
        <v>89</v>
      </c>
      <c r="C29" s="35">
        <v>2</v>
      </c>
      <c r="D29" s="35">
        <v>10</v>
      </c>
      <c r="E29" s="36">
        <v>8.9</v>
      </c>
      <c r="H29" s="33">
        <v>42754</v>
      </c>
      <c r="I29">
        <v>91</v>
      </c>
      <c r="J29">
        <v>2</v>
      </c>
      <c r="K29">
        <v>10</v>
      </c>
      <c r="L29">
        <v>9.1</v>
      </c>
    </row>
    <row r="30" spans="1:22">
      <c r="A30" s="33">
        <v>42761</v>
      </c>
      <c r="B30" s="35">
        <v>93</v>
      </c>
      <c r="C30" s="35">
        <v>2</v>
      </c>
      <c r="D30" s="35">
        <v>10</v>
      </c>
      <c r="E30" s="36">
        <v>9.3000000000000007</v>
      </c>
      <c r="H30" s="33">
        <v>42755</v>
      </c>
      <c r="I30">
        <v>88</v>
      </c>
      <c r="J30">
        <v>2</v>
      </c>
      <c r="K30">
        <v>10</v>
      </c>
      <c r="L30">
        <v>8.8000000000000007</v>
      </c>
    </row>
    <row r="31" spans="1:22">
      <c r="A31" s="33">
        <v>42762</v>
      </c>
      <c r="B31" s="35">
        <v>89</v>
      </c>
      <c r="C31" s="35">
        <v>2</v>
      </c>
      <c r="D31" s="35">
        <v>10</v>
      </c>
      <c r="E31" s="36">
        <v>8.9</v>
      </c>
      <c r="H31" s="33">
        <v>42756</v>
      </c>
      <c r="I31">
        <v>101</v>
      </c>
      <c r="J31">
        <v>2</v>
      </c>
      <c r="K31">
        <v>10</v>
      </c>
      <c r="L31">
        <v>10.1</v>
      </c>
    </row>
    <row r="32" spans="1:22">
      <c r="A32" s="33">
        <v>42763</v>
      </c>
      <c r="B32" s="35">
        <v>93</v>
      </c>
      <c r="C32" s="35">
        <v>2</v>
      </c>
      <c r="D32" s="35">
        <v>10</v>
      </c>
      <c r="E32" s="36">
        <v>9.3000000000000007</v>
      </c>
      <c r="H32" s="33">
        <v>42757</v>
      </c>
      <c r="I32">
        <v>93</v>
      </c>
      <c r="J32">
        <v>2</v>
      </c>
      <c r="K32">
        <v>10</v>
      </c>
      <c r="L32">
        <v>9.3000000000000007</v>
      </c>
    </row>
    <row r="33" spans="1:12">
      <c r="A33" s="33">
        <v>42764</v>
      </c>
      <c r="B33" s="35">
        <v>93</v>
      </c>
      <c r="C33" s="35">
        <v>2</v>
      </c>
      <c r="D33" s="35">
        <v>10</v>
      </c>
      <c r="E33" s="36">
        <v>9.3000000000000007</v>
      </c>
      <c r="H33" s="33">
        <v>42758</v>
      </c>
      <c r="I33">
        <v>89</v>
      </c>
      <c r="J33">
        <v>2</v>
      </c>
      <c r="K33">
        <v>10</v>
      </c>
      <c r="L33">
        <v>8.9</v>
      </c>
    </row>
    <row r="34" spans="1:12">
      <c r="A34" s="33">
        <v>42765</v>
      </c>
      <c r="B34" s="35">
        <v>68</v>
      </c>
      <c r="C34" s="35">
        <v>1</v>
      </c>
      <c r="D34" s="35">
        <v>5</v>
      </c>
      <c r="E34" s="36">
        <v>13.6</v>
      </c>
      <c r="H34" s="33">
        <v>42759</v>
      </c>
      <c r="I34">
        <v>93</v>
      </c>
      <c r="J34">
        <v>2</v>
      </c>
      <c r="K34">
        <v>10</v>
      </c>
      <c r="L34">
        <v>9.3000000000000007</v>
      </c>
    </row>
    <row r="35" spans="1:12">
      <c r="A35" s="33">
        <v>42766</v>
      </c>
      <c r="B35" s="35">
        <v>72</v>
      </c>
      <c r="C35" s="35">
        <v>2</v>
      </c>
      <c r="D35" s="35">
        <v>8</v>
      </c>
      <c r="E35" s="36">
        <v>8.8000000000000007</v>
      </c>
      <c r="H35" s="33">
        <v>42760</v>
      </c>
      <c r="I35">
        <v>89</v>
      </c>
      <c r="J35">
        <v>2</v>
      </c>
      <c r="K35">
        <v>10</v>
      </c>
      <c r="L35">
        <v>8.9</v>
      </c>
    </row>
    <row r="36" spans="1:12">
      <c r="A36" s="33">
        <v>42767</v>
      </c>
      <c r="B36" s="35">
        <v>97</v>
      </c>
      <c r="C36" s="35">
        <v>5</v>
      </c>
      <c r="D36" s="35">
        <v>13</v>
      </c>
      <c r="E36" s="36">
        <v>7.9</v>
      </c>
      <c r="H36" s="33">
        <v>42761</v>
      </c>
      <c r="I36">
        <v>93</v>
      </c>
      <c r="J36">
        <v>2</v>
      </c>
      <c r="K36">
        <v>10</v>
      </c>
      <c r="L36">
        <v>9.3000000000000007</v>
      </c>
    </row>
    <row r="37" spans="1:12">
      <c r="A37" s="33">
        <v>42768</v>
      </c>
      <c r="B37" s="35">
        <v>100</v>
      </c>
      <c r="C37" s="35">
        <v>5</v>
      </c>
      <c r="D37" s="35">
        <v>13</v>
      </c>
      <c r="E37" s="36">
        <v>8.0500000000000007</v>
      </c>
      <c r="H37" s="33">
        <v>42762</v>
      </c>
      <c r="I37">
        <v>89</v>
      </c>
      <c r="J37">
        <v>2</v>
      </c>
      <c r="K37">
        <v>10</v>
      </c>
      <c r="L37">
        <v>8.9</v>
      </c>
    </row>
    <row r="38" spans="1:12">
      <c r="A38" s="33">
        <v>42769</v>
      </c>
      <c r="B38" s="35">
        <v>106</v>
      </c>
      <c r="C38" s="35">
        <v>5</v>
      </c>
      <c r="D38" s="35">
        <v>13</v>
      </c>
      <c r="E38" s="36">
        <v>8.35</v>
      </c>
      <c r="H38" s="33">
        <v>42763</v>
      </c>
      <c r="I38">
        <v>93</v>
      </c>
      <c r="J38">
        <v>2</v>
      </c>
      <c r="K38">
        <v>10</v>
      </c>
      <c r="L38">
        <v>9.3000000000000007</v>
      </c>
    </row>
    <row r="39" spans="1:12">
      <c r="A39" s="33">
        <v>42770</v>
      </c>
      <c r="B39" s="35">
        <v>103</v>
      </c>
      <c r="C39" s="35">
        <v>5</v>
      </c>
      <c r="D39" s="35">
        <v>13</v>
      </c>
      <c r="E39" s="36">
        <v>8.1999999999999993</v>
      </c>
      <c r="H39" s="33">
        <v>42764</v>
      </c>
      <c r="I39">
        <v>93</v>
      </c>
      <c r="J39">
        <v>2</v>
      </c>
      <c r="K39">
        <v>10</v>
      </c>
      <c r="L39">
        <v>9.3000000000000007</v>
      </c>
    </row>
    <row r="40" spans="1:12">
      <c r="A40" s="33">
        <v>42771</v>
      </c>
      <c r="B40" s="35">
        <v>95</v>
      </c>
      <c r="C40" s="35">
        <v>4</v>
      </c>
      <c r="D40" s="35">
        <v>10</v>
      </c>
      <c r="E40" s="36">
        <v>9.25</v>
      </c>
      <c r="H40" s="33">
        <v>42765</v>
      </c>
      <c r="I40">
        <v>68</v>
      </c>
      <c r="J40">
        <v>1</v>
      </c>
      <c r="K40">
        <v>5</v>
      </c>
      <c r="L40">
        <v>13.6</v>
      </c>
    </row>
    <row r="41" spans="1:12">
      <c r="A41" s="33">
        <v>42772</v>
      </c>
      <c r="B41" s="35">
        <v>74</v>
      </c>
      <c r="C41" s="35">
        <v>1</v>
      </c>
      <c r="D41" s="35">
        <v>5</v>
      </c>
      <c r="E41" s="36">
        <v>14.8</v>
      </c>
      <c r="H41" s="33">
        <v>42766</v>
      </c>
      <c r="I41">
        <v>72</v>
      </c>
      <c r="J41">
        <v>2</v>
      </c>
      <c r="K41">
        <v>8</v>
      </c>
      <c r="L41">
        <v>8.8000000000000007</v>
      </c>
    </row>
    <row r="42" spans="1:12">
      <c r="A42" s="33">
        <v>42773</v>
      </c>
      <c r="B42" s="35">
        <v>94</v>
      </c>
      <c r="C42" s="35">
        <v>2</v>
      </c>
      <c r="D42" s="35">
        <v>8</v>
      </c>
      <c r="E42" s="36">
        <v>11.75</v>
      </c>
      <c r="H42" s="33">
        <v>42767</v>
      </c>
      <c r="I42">
        <v>97</v>
      </c>
      <c r="J42">
        <v>5</v>
      </c>
      <c r="K42">
        <v>13</v>
      </c>
      <c r="L42">
        <v>7.9</v>
      </c>
    </row>
    <row r="43" spans="1:12">
      <c r="A43" s="33">
        <v>42774</v>
      </c>
      <c r="B43" s="35">
        <v>90</v>
      </c>
      <c r="C43" s="35">
        <v>2</v>
      </c>
      <c r="D43" s="35">
        <v>8</v>
      </c>
      <c r="E43" s="36">
        <v>11.25</v>
      </c>
      <c r="H43" s="33">
        <v>42768</v>
      </c>
      <c r="I43">
        <v>100</v>
      </c>
      <c r="J43">
        <v>5</v>
      </c>
      <c r="K43">
        <v>13</v>
      </c>
      <c r="L43">
        <v>8.0500000000000007</v>
      </c>
    </row>
    <row r="44" spans="1:12">
      <c r="A44" s="33">
        <v>42775</v>
      </c>
      <c r="B44" s="35">
        <v>92</v>
      </c>
      <c r="C44" s="35">
        <v>2</v>
      </c>
      <c r="D44" s="35">
        <v>8</v>
      </c>
      <c r="E44" s="36">
        <v>11.5</v>
      </c>
      <c r="H44" s="33">
        <v>42769</v>
      </c>
      <c r="I44">
        <v>106</v>
      </c>
      <c r="J44">
        <v>5</v>
      </c>
      <c r="K44">
        <v>13</v>
      </c>
      <c r="L44">
        <v>8.35</v>
      </c>
    </row>
    <row r="45" spans="1:12">
      <c r="A45" s="33">
        <v>42776</v>
      </c>
      <c r="B45" s="35">
        <v>87</v>
      </c>
      <c r="C45" s="35">
        <v>2</v>
      </c>
      <c r="D45" s="35">
        <v>9</v>
      </c>
      <c r="E45" s="36">
        <v>9.9</v>
      </c>
      <c r="H45" s="33">
        <v>42770</v>
      </c>
      <c r="I45">
        <v>103</v>
      </c>
      <c r="J45">
        <v>5</v>
      </c>
      <c r="K45">
        <v>13</v>
      </c>
      <c r="L45">
        <v>8.1999999999999993</v>
      </c>
    </row>
    <row r="46" spans="1:12">
      <c r="A46" s="33">
        <v>42777</v>
      </c>
      <c r="B46" s="35">
        <v>55</v>
      </c>
      <c r="C46" s="35">
        <v>1</v>
      </c>
      <c r="D46" s="35">
        <v>5</v>
      </c>
      <c r="E46" s="36">
        <v>11</v>
      </c>
      <c r="H46" s="33">
        <v>42771</v>
      </c>
      <c r="I46">
        <v>95</v>
      </c>
      <c r="J46">
        <v>4</v>
      </c>
      <c r="K46">
        <v>10</v>
      </c>
      <c r="L46">
        <v>9.25</v>
      </c>
    </row>
    <row r="47" spans="1:12">
      <c r="A47" s="33">
        <v>42779</v>
      </c>
      <c r="B47" s="35">
        <v>65</v>
      </c>
      <c r="C47" s="35">
        <v>1</v>
      </c>
      <c r="D47" s="35">
        <v>5</v>
      </c>
      <c r="E47" s="36">
        <v>13</v>
      </c>
      <c r="H47" s="33">
        <v>42772</v>
      </c>
      <c r="I47">
        <v>74</v>
      </c>
      <c r="J47">
        <v>1</v>
      </c>
      <c r="K47">
        <v>5</v>
      </c>
      <c r="L47">
        <v>14.8</v>
      </c>
    </row>
    <row r="48" spans="1:12">
      <c r="A48" s="33">
        <v>42780</v>
      </c>
      <c r="B48" s="35">
        <v>78</v>
      </c>
      <c r="C48" s="35">
        <v>2</v>
      </c>
      <c r="D48" s="35">
        <v>8</v>
      </c>
      <c r="E48" s="36">
        <v>9.6</v>
      </c>
      <c r="H48" s="33">
        <v>42773</v>
      </c>
      <c r="I48">
        <v>94</v>
      </c>
      <c r="J48">
        <v>2</v>
      </c>
      <c r="K48">
        <v>8</v>
      </c>
      <c r="L48">
        <v>11.75</v>
      </c>
    </row>
    <row r="49" spans="1:12">
      <c r="A49" s="33">
        <v>42781</v>
      </c>
      <c r="B49" s="35">
        <v>99</v>
      </c>
      <c r="C49" s="35">
        <v>4</v>
      </c>
      <c r="D49" s="35">
        <v>13</v>
      </c>
      <c r="E49" s="36">
        <v>7.8125</v>
      </c>
      <c r="H49" s="33">
        <v>42774</v>
      </c>
      <c r="I49">
        <v>90</v>
      </c>
      <c r="J49">
        <v>2</v>
      </c>
      <c r="K49">
        <v>8</v>
      </c>
      <c r="L49">
        <v>11.25</v>
      </c>
    </row>
    <row r="50" spans="1:12">
      <c r="A50" s="33">
        <v>42782</v>
      </c>
      <c r="B50" s="35">
        <v>104</v>
      </c>
      <c r="C50" s="35">
        <v>4</v>
      </c>
      <c r="D50" s="35">
        <v>13</v>
      </c>
      <c r="E50" s="36">
        <v>8.125</v>
      </c>
      <c r="H50" s="33">
        <v>42775</v>
      </c>
      <c r="I50">
        <v>92</v>
      </c>
      <c r="J50">
        <v>2</v>
      </c>
      <c r="K50">
        <v>8</v>
      </c>
      <c r="L50">
        <v>11.5</v>
      </c>
    </row>
    <row r="51" spans="1:12">
      <c r="A51" s="33">
        <v>42783</v>
      </c>
      <c r="B51" s="35">
        <v>106</v>
      </c>
      <c r="C51" s="35">
        <v>4</v>
      </c>
      <c r="D51" s="35">
        <v>13</v>
      </c>
      <c r="E51" s="36">
        <v>8.25</v>
      </c>
      <c r="H51" s="33">
        <v>42776</v>
      </c>
      <c r="I51">
        <v>87</v>
      </c>
      <c r="J51">
        <v>2</v>
      </c>
      <c r="K51">
        <v>9</v>
      </c>
      <c r="L51">
        <v>9.9</v>
      </c>
    </row>
    <row r="52" spans="1:12">
      <c r="A52" s="33">
        <v>42784</v>
      </c>
      <c r="B52" s="35">
        <v>99</v>
      </c>
      <c r="C52" s="35">
        <v>4</v>
      </c>
      <c r="D52" s="35">
        <v>12</v>
      </c>
      <c r="E52" s="36">
        <v>8.25</v>
      </c>
      <c r="H52" s="33">
        <v>42777</v>
      </c>
      <c r="I52">
        <v>55</v>
      </c>
      <c r="J52">
        <v>1</v>
      </c>
      <c r="K52">
        <v>5</v>
      </c>
      <c r="L52">
        <v>11</v>
      </c>
    </row>
    <row r="53" spans="1:12">
      <c r="A53" s="33">
        <v>42785</v>
      </c>
      <c r="B53" s="35">
        <v>102</v>
      </c>
      <c r="C53" s="35">
        <v>4</v>
      </c>
      <c r="D53" s="35">
        <v>13</v>
      </c>
      <c r="E53" s="36">
        <v>8</v>
      </c>
      <c r="H53" s="33">
        <v>42779</v>
      </c>
      <c r="I53">
        <v>65</v>
      </c>
      <c r="J53">
        <v>1</v>
      </c>
      <c r="K53">
        <v>5</v>
      </c>
      <c r="L53">
        <v>13</v>
      </c>
    </row>
    <row r="54" spans="1:12">
      <c r="A54" s="33">
        <v>42786</v>
      </c>
      <c r="B54" s="35">
        <v>80</v>
      </c>
      <c r="C54" s="35">
        <v>3</v>
      </c>
      <c r="D54" s="35">
        <v>10</v>
      </c>
      <c r="E54" s="36">
        <v>8.3333333333333339</v>
      </c>
      <c r="H54" s="33">
        <v>42780</v>
      </c>
      <c r="I54">
        <v>78</v>
      </c>
      <c r="J54">
        <v>2</v>
      </c>
      <c r="K54">
        <v>8</v>
      </c>
      <c r="L54">
        <v>9.6</v>
      </c>
    </row>
    <row r="55" spans="1:12">
      <c r="A55" s="33">
        <v>42787</v>
      </c>
      <c r="B55" s="35">
        <v>85</v>
      </c>
      <c r="C55" s="35">
        <v>3</v>
      </c>
      <c r="D55" s="35">
        <v>10</v>
      </c>
      <c r="E55" s="36">
        <v>8.75</v>
      </c>
      <c r="H55" s="33">
        <v>42781</v>
      </c>
      <c r="I55">
        <v>99</v>
      </c>
      <c r="J55">
        <v>4</v>
      </c>
      <c r="K55">
        <v>13</v>
      </c>
      <c r="L55">
        <v>7.8125</v>
      </c>
    </row>
    <row r="56" spans="1:12">
      <c r="A56" s="33">
        <v>42788</v>
      </c>
      <c r="B56" s="35">
        <v>75</v>
      </c>
      <c r="C56" s="35">
        <v>3</v>
      </c>
      <c r="D56" s="35">
        <v>10</v>
      </c>
      <c r="E56" s="36">
        <v>7.583333333333333</v>
      </c>
      <c r="H56" s="33">
        <v>42782</v>
      </c>
      <c r="I56">
        <v>104</v>
      </c>
      <c r="J56">
        <v>4</v>
      </c>
      <c r="K56">
        <v>13</v>
      </c>
      <c r="L56">
        <v>8.125</v>
      </c>
    </row>
    <row r="57" spans="1:12">
      <c r="A57" s="33">
        <v>42789</v>
      </c>
      <c r="B57" s="35">
        <v>75</v>
      </c>
      <c r="C57" s="35">
        <v>4</v>
      </c>
      <c r="D57" s="35">
        <v>12</v>
      </c>
      <c r="E57" s="36">
        <v>6.833333333333333</v>
      </c>
      <c r="H57" s="33">
        <v>42783</v>
      </c>
      <c r="I57">
        <v>106</v>
      </c>
      <c r="J57">
        <v>4</v>
      </c>
      <c r="K57">
        <v>13</v>
      </c>
      <c r="L57">
        <v>8.25</v>
      </c>
    </row>
    <row r="58" spans="1:12">
      <c r="A58" s="33">
        <v>42790</v>
      </c>
      <c r="B58" s="35">
        <v>95</v>
      </c>
      <c r="C58" s="35">
        <v>4</v>
      </c>
      <c r="D58" s="35">
        <v>14</v>
      </c>
      <c r="E58" s="36">
        <v>6.9375</v>
      </c>
      <c r="H58" s="33">
        <v>42784</v>
      </c>
      <c r="I58">
        <v>99</v>
      </c>
      <c r="J58">
        <v>4</v>
      </c>
      <c r="K58">
        <v>12</v>
      </c>
      <c r="L58">
        <v>8.25</v>
      </c>
    </row>
    <row r="59" spans="1:12">
      <c r="A59" s="33">
        <v>42791</v>
      </c>
      <c r="B59" s="35">
        <v>79</v>
      </c>
      <c r="C59" s="35">
        <v>2</v>
      </c>
      <c r="D59" s="35">
        <v>9</v>
      </c>
      <c r="E59" s="36">
        <v>8.4</v>
      </c>
      <c r="H59" s="33">
        <v>42785</v>
      </c>
      <c r="I59">
        <v>102</v>
      </c>
      <c r="J59">
        <v>4</v>
      </c>
      <c r="K59">
        <v>13</v>
      </c>
      <c r="L59">
        <v>8</v>
      </c>
    </row>
    <row r="60" spans="1:12">
      <c r="A60" s="33">
        <v>42792</v>
      </c>
      <c r="B60" s="35">
        <v>84</v>
      </c>
      <c r="C60" s="35">
        <v>2</v>
      </c>
      <c r="D60" s="35">
        <v>9</v>
      </c>
      <c r="E60" s="36">
        <v>8.9</v>
      </c>
      <c r="H60" s="33">
        <v>42786</v>
      </c>
      <c r="I60">
        <v>80</v>
      </c>
      <c r="J60">
        <v>3</v>
      </c>
      <c r="K60">
        <v>10</v>
      </c>
      <c r="L60">
        <v>8.3333333333333339</v>
      </c>
    </row>
    <row r="61" spans="1:12">
      <c r="A61" s="33">
        <v>42793</v>
      </c>
      <c r="B61" s="35">
        <v>56</v>
      </c>
      <c r="C61" s="35">
        <v>1</v>
      </c>
      <c r="D61" s="35">
        <v>5</v>
      </c>
      <c r="E61" s="36">
        <v>11.2</v>
      </c>
      <c r="H61" s="33">
        <v>42787</v>
      </c>
      <c r="I61">
        <v>85</v>
      </c>
      <c r="J61">
        <v>3</v>
      </c>
      <c r="K61">
        <v>10</v>
      </c>
      <c r="L61">
        <v>8.75</v>
      </c>
    </row>
    <row r="62" spans="1:12">
      <c r="A62" s="33">
        <v>42794</v>
      </c>
      <c r="B62" s="35">
        <v>64</v>
      </c>
      <c r="C62" s="35">
        <v>1</v>
      </c>
      <c r="D62" s="35">
        <v>5</v>
      </c>
      <c r="E62" s="36">
        <v>12.8</v>
      </c>
      <c r="H62" s="33">
        <v>42788</v>
      </c>
      <c r="I62">
        <v>75</v>
      </c>
      <c r="J62">
        <v>3</v>
      </c>
      <c r="K62">
        <v>10</v>
      </c>
      <c r="L62">
        <v>7.583333333333333</v>
      </c>
    </row>
    <row r="63" spans="1:12">
      <c r="A63" s="33">
        <v>42795</v>
      </c>
      <c r="B63" s="35">
        <v>67</v>
      </c>
      <c r="C63" s="35">
        <v>1</v>
      </c>
      <c r="D63" s="35">
        <v>5</v>
      </c>
      <c r="E63" s="36">
        <v>13.4</v>
      </c>
      <c r="H63" s="33">
        <v>42789</v>
      </c>
      <c r="I63">
        <v>75</v>
      </c>
      <c r="J63">
        <v>4</v>
      </c>
      <c r="K63">
        <v>12</v>
      </c>
      <c r="L63">
        <v>6.833333333333333</v>
      </c>
    </row>
    <row r="64" spans="1:12">
      <c r="A64" s="33">
        <v>42796</v>
      </c>
      <c r="B64" s="35">
        <v>74</v>
      </c>
      <c r="C64" s="35">
        <v>1</v>
      </c>
      <c r="D64" s="35">
        <v>5</v>
      </c>
      <c r="E64" s="36">
        <v>14.8</v>
      </c>
      <c r="H64" s="33">
        <v>42790</v>
      </c>
      <c r="I64">
        <v>95</v>
      </c>
      <c r="J64">
        <v>4</v>
      </c>
      <c r="K64">
        <v>14</v>
      </c>
      <c r="L64">
        <v>6.9375</v>
      </c>
    </row>
    <row r="65" spans="1:12">
      <c r="A65" s="33">
        <v>42797</v>
      </c>
      <c r="B65" s="35">
        <v>71</v>
      </c>
      <c r="C65" s="35">
        <v>1</v>
      </c>
      <c r="D65" s="35">
        <v>5</v>
      </c>
      <c r="E65" s="36">
        <v>14.2</v>
      </c>
      <c r="H65" s="33">
        <v>42791</v>
      </c>
      <c r="I65">
        <v>79</v>
      </c>
      <c r="J65">
        <v>2</v>
      </c>
      <c r="K65">
        <v>9</v>
      </c>
      <c r="L65">
        <v>8.4</v>
      </c>
    </row>
    <row r="66" spans="1:12">
      <c r="A66" s="33">
        <v>42798</v>
      </c>
      <c r="B66" s="35">
        <v>60</v>
      </c>
      <c r="C66" s="35">
        <v>1</v>
      </c>
      <c r="D66" s="35">
        <v>5</v>
      </c>
      <c r="E66" s="36">
        <v>12</v>
      </c>
      <c r="H66" s="33">
        <v>42792</v>
      </c>
      <c r="I66">
        <v>84</v>
      </c>
      <c r="J66">
        <v>2</v>
      </c>
      <c r="K66">
        <v>9</v>
      </c>
      <c r="L66">
        <v>8.9</v>
      </c>
    </row>
    <row r="67" spans="1:12">
      <c r="A67" s="33">
        <v>42799</v>
      </c>
      <c r="B67" s="35">
        <v>94</v>
      </c>
      <c r="C67" s="35">
        <v>2</v>
      </c>
      <c r="D67" s="35">
        <v>10</v>
      </c>
      <c r="E67" s="36">
        <v>9.3999999999999986</v>
      </c>
      <c r="H67" s="33">
        <v>42793</v>
      </c>
      <c r="I67">
        <v>56</v>
      </c>
      <c r="J67">
        <v>1</v>
      </c>
      <c r="K67">
        <v>5</v>
      </c>
      <c r="L67">
        <v>11.2</v>
      </c>
    </row>
    <row r="68" spans="1:12">
      <c r="A68" s="33">
        <v>42800</v>
      </c>
      <c r="B68" s="35">
        <v>90</v>
      </c>
      <c r="C68" s="35">
        <v>2</v>
      </c>
      <c r="D68" s="35">
        <v>9</v>
      </c>
      <c r="E68" s="36">
        <v>9.9250000000000007</v>
      </c>
      <c r="H68" s="33">
        <v>42794</v>
      </c>
      <c r="I68">
        <v>64</v>
      </c>
      <c r="J68">
        <v>1</v>
      </c>
      <c r="K68">
        <v>5</v>
      </c>
      <c r="L68">
        <v>12.8</v>
      </c>
    </row>
    <row r="69" spans="1:12">
      <c r="A69" s="33">
        <v>42801</v>
      </c>
      <c r="B69" s="35">
        <v>98</v>
      </c>
      <c r="C69" s="35">
        <v>2</v>
      </c>
      <c r="D69" s="35">
        <v>9</v>
      </c>
      <c r="E69" s="36">
        <v>10.925000000000001</v>
      </c>
      <c r="H69" s="33">
        <v>42795</v>
      </c>
      <c r="I69">
        <v>67</v>
      </c>
      <c r="J69">
        <v>1</v>
      </c>
      <c r="K69">
        <v>5</v>
      </c>
      <c r="L69">
        <v>13.4</v>
      </c>
    </row>
    <row r="70" spans="1:12">
      <c r="A70" s="33">
        <v>42802</v>
      </c>
      <c r="B70" s="35">
        <v>113</v>
      </c>
      <c r="C70" s="35">
        <v>3</v>
      </c>
      <c r="D70" s="35">
        <v>14</v>
      </c>
      <c r="E70" s="36">
        <v>7.95</v>
      </c>
      <c r="H70" s="33">
        <v>42796</v>
      </c>
      <c r="I70">
        <v>74</v>
      </c>
      <c r="J70">
        <v>1</v>
      </c>
      <c r="K70">
        <v>5</v>
      </c>
      <c r="L70">
        <v>14.8</v>
      </c>
    </row>
    <row r="71" spans="1:12">
      <c r="A71" s="33">
        <v>42803</v>
      </c>
      <c r="B71" s="35">
        <v>107</v>
      </c>
      <c r="C71" s="35">
        <v>3</v>
      </c>
      <c r="D71" s="35">
        <v>14</v>
      </c>
      <c r="E71" s="36">
        <v>7.45</v>
      </c>
      <c r="H71" s="33">
        <v>42797</v>
      </c>
      <c r="I71">
        <v>71</v>
      </c>
      <c r="J71">
        <v>1</v>
      </c>
      <c r="K71">
        <v>5</v>
      </c>
      <c r="L71">
        <v>14.2</v>
      </c>
    </row>
    <row r="72" spans="1:12">
      <c r="A72" s="33">
        <v>42804</v>
      </c>
      <c r="B72" s="35">
        <v>104</v>
      </c>
      <c r="C72" s="35">
        <v>3</v>
      </c>
      <c r="D72" s="35">
        <v>14</v>
      </c>
      <c r="E72" s="36">
        <v>7.2</v>
      </c>
      <c r="H72" s="33">
        <v>42798</v>
      </c>
      <c r="I72">
        <v>60</v>
      </c>
      <c r="J72">
        <v>1</v>
      </c>
      <c r="K72">
        <v>5</v>
      </c>
      <c r="L72">
        <v>12</v>
      </c>
    </row>
    <row r="73" spans="1:12">
      <c r="A73" s="33">
        <v>42805</v>
      </c>
      <c r="B73" s="35">
        <v>106</v>
      </c>
      <c r="C73" s="35">
        <v>3</v>
      </c>
      <c r="D73" s="35">
        <v>14</v>
      </c>
      <c r="E73" s="36">
        <v>7.3666666666666671</v>
      </c>
      <c r="H73" s="33">
        <v>42799</v>
      </c>
      <c r="I73">
        <v>94</v>
      </c>
      <c r="J73">
        <v>2</v>
      </c>
      <c r="K73">
        <v>10</v>
      </c>
      <c r="L73">
        <v>9.3999999999999986</v>
      </c>
    </row>
    <row r="74" spans="1:12">
      <c r="A74" s="33">
        <v>42806</v>
      </c>
      <c r="B74" s="35">
        <v>111</v>
      </c>
      <c r="C74" s="35">
        <v>3</v>
      </c>
      <c r="D74" s="35">
        <v>14</v>
      </c>
      <c r="E74" s="36">
        <v>7.7833333333333341</v>
      </c>
      <c r="H74" s="33">
        <v>42800</v>
      </c>
      <c r="I74">
        <v>90</v>
      </c>
      <c r="J74">
        <v>2</v>
      </c>
      <c r="K74">
        <v>9</v>
      </c>
      <c r="L74">
        <v>9.9250000000000007</v>
      </c>
    </row>
    <row r="75" spans="1:12">
      <c r="A75" s="33">
        <v>42807</v>
      </c>
      <c r="B75" s="35">
        <v>91</v>
      </c>
      <c r="C75" s="35">
        <v>2</v>
      </c>
      <c r="D75" s="35">
        <v>10</v>
      </c>
      <c r="E75" s="36">
        <v>9.1</v>
      </c>
      <c r="H75" s="33">
        <v>42801</v>
      </c>
      <c r="I75">
        <v>98</v>
      </c>
      <c r="J75">
        <v>2</v>
      </c>
      <c r="K75">
        <v>9</v>
      </c>
      <c r="L75">
        <v>10.925000000000001</v>
      </c>
    </row>
    <row r="76" spans="1:12">
      <c r="A76" s="33">
        <v>42808</v>
      </c>
      <c r="B76" s="35">
        <v>100</v>
      </c>
      <c r="C76" s="35">
        <v>2</v>
      </c>
      <c r="D76" s="35">
        <v>10</v>
      </c>
      <c r="E76" s="36">
        <v>10</v>
      </c>
      <c r="H76" s="33">
        <v>42802</v>
      </c>
      <c r="I76">
        <v>113</v>
      </c>
      <c r="J76">
        <v>3</v>
      </c>
      <c r="K76">
        <v>14</v>
      </c>
      <c r="L76">
        <v>7.95</v>
      </c>
    </row>
    <row r="77" spans="1:12">
      <c r="A77" s="33">
        <v>42809</v>
      </c>
      <c r="B77" s="35">
        <v>66</v>
      </c>
      <c r="C77" s="35">
        <v>1</v>
      </c>
      <c r="D77" s="35">
        <v>5</v>
      </c>
      <c r="E77" s="36">
        <v>13.2</v>
      </c>
      <c r="H77" s="33">
        <v>42803</v>
      </c>
      <c r="I77">
        <v>107</v>
      </c>
      <c r="J77">
        <v>3</v>
      </c>
      <c r="K77">
        <v>14</v>
      </c>
      <c r="L77">
        <v>7.45</v>
      </c>
    </row>
    <row r="78" spans="1:12">
      <c r="A78" s="33">
        <v>42810</v>
      </c>
      <c r="B78" s="35">
        <v>71</v>
      </c>
      <c r="C78" s="35">
        <v>1</v>
      </c>
      <c r="D78" s="35">
        <v>5</v>
      </c>
      <c r="E78" s="36">
        <v>14.2</v>
      </c>
      <c r="H78" s="33">
        <v>42804</v>
      </c>
      <c r="I78">
        <v>104</v>
      </c>
      <c r="J78">
        <v>3</v>
      </c>
      <c r="K78">
        <v>14</v>
      </c>
      <c r="L78">
        <v>7.2</v>
      </c>
    </row>
    <row r="79" spans="1:12">
      <c r="A79" s="33">
        <v>42811</v>
      </c>
      <c r="B79" s="35">
        <v>65</v>
      </c>
      <c r="C79" s="35">
        <v>1</v>
      </c>
      <c r="D79" s="35">
        <v>5</v>
      </c>
      <c r="E79" s="36">
        <v>13</v>
      </c>
      <c r="H79" s="33">
        <v>42805</v>
      </c>
      <c r="I79">
        <v>106</v>
      </c>
      <c r="J79">
        <v>3</v>
      </c>
      <c r="K79">
        <v>14</v>
      </c>
      <c r="L79">
        <v>7.3666666666666671</v>
      </c>
    </row>
    <row r="80" spans="1:12">
      <c r="A80" s="33">
        <v>42812</v>
      </c>
      <c r="B80" s="35">
        <v>88</v>
      </c>
      <c r="C80" s="35">
        <v>2</v>
      </c>
      <c r="D80" s="35">
        <v>9</v>
      </c>
      <c r="E80" s="36">
        <v>9.0749999999999993</v>
      </c>
      <c r="H80" s="33">
        <v>42806</v>
      </c>
      <c r="I80">
        <v>111</v>
      </c>
      <c r="J80">
        <v>3</v>
      </c>
      <c r="K80">
        <v>14</v>
      </c>
      <c r="L80">
        <v>7.7833333333333341</v>
      </c>
    </row>
    <row r="81" spans="1:12">
      <c r="A81" s="33">
        <v>42813</v>
      </c>
      <c r="B81" s="35">
        <v>76</v>
      </c>
      <c r="C81" s="35">
        <v>1</v>
      </c>
      <c r="D81" s="35">
        <v>5</v>
      </c>
      <c r="E81" s="36">
        <v>15.2</v>
      </c>
      <c r="H81" s="33">
        <v>42807</v>
      </c>
      <c r="I81">
        <v>91</v>
      </c>
      <c r="J81">
        <v>2</v>
      </c>
      <c r="K81">
        <v>10</v>
      </c>
      <c r="L81">
        <v>9.1</v>
      </c>
    </row>
    <row r="82" spans="1:12">
      <c r="A82" s="33">
        <v>42814</v>
      </c>
      <c r="B82" s="35">
        <v>82</v>
      </c>
      <c r="C82" s="35">
        <v>2</v>
      </c>
      <c r="D82" s="35">
        <v>10</v>
      </c>
      <c r="E82" s="36">
        <v>8.1999999999999993</v>
      </c>
      <c r="H82" s="33">
        <v>42808</v>
      </c>
      <c r="I82">
        <v>100</v>
      </c>
      <c r="J82">
        <v>2</v>
      </c>
      <c r="K82">
        <v>10</v>
      </c>
      <c r="L82">
        <v>10</v>
      </c>
    </row>
    <row r="83" spans="1:12">
      <c r="A83" s="33">
        <v>42815</v>
      </c>
      <c r="B83" s="35">
        <v>96</v>
      </c>
      <c r="C83" s="35">
        <v>2</v>
      </c>
      <c r="D83" s="35">
        <v>10</v>
      </c>
      <c r="E83" s="36">
        <v>9.6</v>
      </c>
      <c r="H83" s="33">
        <v>42809</v>
      </c>
      <c r="I83">
        <v>66</v>
      </c>
      <c r="J83">
        <v>1</v>
      </c>
      <c r="K83">
        <v>5</v>
      </c>
      <c r="L83">
        <v>13.2</v>
      </c>
    </row>
    <row r="84" spans="1:12">
      <c r="A84" s="33">
        <v>42816</v>
      </c>
      <c r="B84" s="35">
        <v>88</v>
      </c>
      <c r="C84" s="35">
        <v>2</v>
      </c>
      <c r="D84" s="35">
        <v>10</v>
      </c>
      <c r="E84" s="36">
        <v>8.8000000000000007</v>
      </c>
      <c r="H84" s="33">
        <v>42810</v>
      </c>
      <c r="I84">
        <v>71</v>
      </c>
      <c r="J84">
        <v>1</v>
      </c>
      <c r="K84">
        <v>5</v>
      </c>
      <c r="L84">
        <v>14.2</v>
      </c>
    </row>
    <row r="85" spans="1:12">
      <c r="A85" s="33">
        <v>42817</v>
      </c>
      <c r="B85" s="35">
        <v>94</v>
      </c>
      <c r="C85" s="35">
        <v>2</v>
      </c>
      <c r="D85" s="35">
        <v>10</v>
      </c>
      <c r="E85" s="36">
        <v>9.4</v>
      </c>
      <c r="H85" s="33">
        <v>42811</v>
      </c>
      <c r="I85">
        <v>65</v>
      </c>
      <c r="J85">
        <v>1</v>
      </c>
      <c r="K85">
        <v>5</v>
      </c>
      <c r="L85">
        <v>13</v>
      </c>
    </row>
    <row r="86" spans="1:12">
      <c r="A86" s="33">
        <v>42818</v>
      </c>
      <c r="B86" s="35">
        <v>91</v>
      </c>
      <c r="C86" s="35">
        <v>2</v>
      </c>
      <c r="D86" s="35">
        <v>10</v>
      </c>
      <c r="E86" s="36">
        <v>9.1</v>
      </c>
      <c r="H86" s="33">
        <v>42812</v>
      </c>
      <c r="I86">
        <v>88</v>
      </c>
      <c r="J86">
        <v>2</v>
      </c>
      <c r="K86">
        <v>9</v>
      </c>
      <c r="L86">
        <v>9.0749999999999993</v>
      </c>
    </row>
    <row r="87" spans="1:12">
      <c r="A87" s="33">
        <v>42819</v>
      </c>
      <c r="B87" s="35">
        <v>81</v>
      </c>
      <c r="C87" s="35">
        <v>2</v>
      </c>
      <c r="D87" s="35">
        <v>10</v>
      </c>
      <c r="E87" s="36">
        <v>8.1</v>
      </c>
      <c r="H87" s="33">
        <v>42813</v>
      </c>
      <c r="I87">
        <v>76</v>
      </c>
      <c r="J87">
        <v>1</v>
      </c>
      <c r="K87">
        <v>5</v>
      </c>
      <c r="L87">
        <v>15.2</v>
      </c>
    </row>
    <row r="88" spans="1:12">
      <c r="A88" s="33">
        <v>42820</v>
      </c>
      <c r="B88" s="35">
        <v>92</v>
      </c>
      <c r="C88" s="35">
        <v>2</v>
      </c>
      <c r="D88" s="35">
        <v>10</v>
      </c>
      <c r="E88" s="36">
        <v>9.1999999999999993</v>
      </c>
      <c r="H88" s="33">
        <v>42814</v>
      </c>
      <c r="I88">
        <v>82</v>
      </c>
      <c r="J88">
        <v>2</v>
      </c>
      <c r="K88">
        <v>10</v>
      </c>
      <c r="L88">
        <v>8.1999999999999993</v>
      </c>
    </row>
    <row r="89" spans="1:12">
      <c r="A89" s="33">
        <v>42821</v>
      </c>
      <c r="B89" s="35">
        <v>73</v>
      </c>
      <c r="C89" s="35">
        <v>1</v>
      </c>
      <c r="D89" s="35">
        <v>5</v>
      </c>
      <c r="E89" s="36">
        <v>14.6</v>
      </c>
      <c r="H89" s="33">
        <v>42815</v>
      </c>
      <c r="I89">
        <v>96</v>
      </c>
      <c r="J89">
        <v>2</v>
      </c>
      <c r="K89">
        <v>10</v>
      </c>
      <c r="L89">
        <v>9.6</v>
      </c>
    </row>
    <row r="90" spans="1:12">
      <c r="A90" s="33">
        <v>42822</v>
      </c>
      <c r="B90" s="35">
        <v>93</v>
      </c>
      <c r="C90" s="35">
        <v>2</v>
      </c>
      <c r="D90" s="35">
        <v>10</v>
      </c>
      <c r="E90" s="36">
        <v>9.3000000000000007</v>
      </c>
      <c r="H90" s="33">
        <v>42816</v>
      </c>
      <c r="I90">
        <v>88</v>
      </c>
      <c r="J90">
        <v>2</v>
      </c>
      <c r="K90">
        <v>10</v>
      </c>
      <c r="L90">
        <v>8.8000000000000007</v>
      </c>
    </row>
    <row r="91" spans="1:12">
      <c r="A91" s="33">
        <v>42823</v>
      </c>
      <c r="B91" s="35">
        <v>96</v>
      </c>
      <c r="C91" s="35">
        <v>2</v>
      </c>
      <c r="D91" s="35">
        <v>10</v>
      </c>
      <c r="E91" s="36">
        <v>9.6</v>
      </c>
      <c r="H91" s="33">
        <v>42817</v>
      </c>
      <c r="I91">
        <v>94</v>
      </c>
      <c r="J91">
        <v>2</v>
      </c>
      <c r="K91">
        <v>10</v>
      </c>
      <c r="L91">
        <v>9.4</v>
      </c>
    </row>
    <row r="92" spans="1:12">
      <c r="A92" s="33">
        <v>42824</v>
      </c>
      <c r="B92" s="35">
        <v>97</v>
      </c>
      <c r="C92" s="35">
        <v>2</v>
      </c>
      <c r="D92" s="35">
        <v>10</v>
      </c>
      <c r="E92" s="36">
        <v>9.6999999999999993</v>
      </c>
      <c r="H92" s="33">
        <v>42818</v>
      </c>
      <c r="I92">
        <v>91</v>
      </c>
      <c r="J92">
        <v>2</v>
      </c>
      <c r="K92">
        <v>10</v>
      </c>
      <c r="L92">
        <v>9.1</v>
      </c>
    </row>
    <row r="93" spans="1:12">
      <c r="A93" s="33">
        <v>42825</v>
      </c>
      <c r="B93" s="35">
        <v>73</v>
      </c>
      <c r="C93" s="35">
        <v>1</v>
      </c>
      <c r="D93" s="35">
        <v>5</v>
      </c>
      <c r="E93" s="36">
        <v>14.6</v>
      </c>
      <c r="H93" s="33">
        <v>42819</v>
      </c>
      <c r="I93">
        <v>81</v>
      </c>
      <c r="J93">
        <v>2</v>
      </c>
      <c r="K93">
        <v>10</v>
      </c>
      <c r="L93">
        <v>8.1</v>
      </c>
    </row>
    <row r="94" spans="1:12">
      <c r="A94" s="33">
        <v>42826</v>
      </c>
      <c r="B94" s="35">
        <v>53</v>
      </c>
      <c r="C94" s="35">
        <v>1</v>
      </c>
      <c r="D94" s="35">
        <v>5</v>
      </c>
      <c r="E94" s="36">
        <v>10.6</v>
      </c>
      <c r="H94" s="33">
        <v>42820</v>
      </c>
      <c r="I94">
        <v>92</v>
      </c>
      <c r="J94">
        <v>2</v>
      </c>
      <c r="K94">
        <v>10</v>
      </c>
      <c r="L94">
        <v>9.1999999999999993</v>
      </c>
    </row>
    <row r="95" spans="1:12">
      <c r="A95" s="33">
        <v>42827</v>
      </c>
      <c r="B95" s="35">
        <v>75</v>
      </c>
      <c r="C95" s="35">
        <v>2</v>
      </c>
      <c r="D95" s="35">
        <v>7</v>
      </c>
      <c r="E95" s="36">
        <v>8.25</v>
      </c>
      <c r="H95" s="33">
        <v>42821</v>
      </c>
      <c r="I95">
        <v>73</v>
      </c>
      <c r="J95">
        <v>1</v>
      </c>
      <c r="K95">
        <v>5</v>
      </c>
      <c r="L95">
        <v>14.6</v>
      </c>
    </row>
    <row r="96" spans="1:12">
      <c r="A96" s="33">
        <v>42828</v>
      </c>
      <c r="B96" s="35">
        <v>97</v>
      </c>
      <c r="C96" s="35">
        <v>2</v>
      </c>
      <c r="D96" s="35">
        <v>10</v>
      </c>
      <c r="E96" s="36">
        <v>9.6999999999999993</v>
      </c>
      <c r="H96" s="33">
        <v>42822</v>
      </c>
      <c r="I96">
        <v>93</v>
      </c>
      <c r="J96">
        <v>2</v>
      </c>
      <c r="K96">
        <v>10</v>
      </c>
      <c r="L96">
        <v>9.3000000000000007</v>
      </c>
    </row>
    <row r="97" spans="1:12">
      <c r="A97" s="33">
        <v>42829</v>
      </c>
      <c r="B97" s="35">
        <v>112</v>
      </c>
      <c r="C97" s="35">
        <v>2</v>
      </c>
      <c r="D97" s="35">
        <v>10</v>
      </c>
      <c r="E97" s="36">
        <v>11.2</v>
      </c>
      <c r="H97" s="33">
        <v>42823</v>
      </c>
      <c r="I97">
        <v>96</v>
      </c>
      <c r="J97">
        <v>2</v>
      </c>
      <c r="K97">
        <v>10</v>
      </c>
      <c r="L97">
        <v>9.6</v>
      </c>
    </row>
    <row r="98" spans="1:12">
      <c r="A98" s="33">
        <v>42830</v>
      </c>
      <c r="B98" s="35">
        <v>112</v>
      </c>
      <c r="C98" s="35">
        <v>2</v>
      </c>
      <c r="D98" s="35">
        <v>10</v>
      </c>
      <c r="E98" s="36">
        <v>11.2</v>
      </c>
      <c r="H98" s="33">
        <v>42824</v>
      </c>
      <c r="I98">
        <v>97</v>
      </c>
      <c r="J98">
        <v>2</v>
      </c>
      <c r="K98">
        <v>10</v>
      </c>
      <c r="L98">
        <v>9.6999999999999993</v>
      </c>
    </row>
    <row r="99" spans="1:12">
      <c r="A99" s="33">
        <v>42831</v>
      </c>
      <c r="B99" s="35">
        <v>104</v>
      </c>
      <c r="C99" s="35">
        <v>2</v>
      </c>
      <c r="D99" s="35">
        <v>10</v>
      </c>
      <c r="E99" s="36">
        <v>10.4</v>
      </c>
      <c r="H99" s="33">
        <v>42825</v>
      </c>
      <c r="I99">
        <v>73</v>
      </c>
      <c r="J99">
        <v>1</v>
      </c>
      <c r="K99">
        <v>5</v>
      </c>
      <c r="L99">
        <v>14.6</v>
      </c>
    </row>
    <row r="100" spans="1:12">
      <c r="A100" s="33">
        <v>42832</v>
      </c>
      <c r="B100" s="35">
        <v>99</v>
      </c>
      <c r="C100" s="35">
        <v>2</v>
      </c>
      <c r="D100" s="35">
        <v>10</v>
      </c>
      <c r="E100" s="36">
        <v>9.9</v>
      </c>
      <c r="H100" s="33">
        <v>42826</v>
      </c>
      <c r="I100">
        <v>53</v>
      </c>
      <c r="J100">
        <v>1</v>
      </c>
      <c r="K100">
        <v>5</v>
      </c>
      <c r="L100">
        <v>10.6</v>
      </c>
    </row>
    <row r="101" spans="1:12">
      <c r="A101" s="33">
        <v>42833</v>
      </c>
      <c r="B101" s="35">
        <v>97</v>
      </c>
      <c r="C101" s="35">
        <v>2</v>
      </c>
      <c r="D101" s="35">
        <v>10</v>
      </c>
      <c r="E101" s="36">
        <v>9.6999999999999993</v>
      </c>
      <c r="H101" s="33">
        <v>42827</v>
      </c>
      <c r="I101">
        <v>75</v>
      </c>
      <c r="J101">
        <v>2</v>
      </c>
      <c r="K101">
        <v>7</v>
      </c>
      <c r="L101">
        <v>8.25</v>
      </c>
    </row>
    <row r="102" spans="1:12">
      <c r="A102" s="33">
        <v>42834</v>
      </c>
      <c r="B102" s="35">
        <v>67</v>
      </c>
      <c r="C102" s="35">
        <v>2</v>
      </c>
      <c r="D102" s="35">
        <v>8</v>
      </c>
      <c r="E102" s="36">
        <v>7.3</v>
      </c>
      <c r="H102" s="33">
        <v>42828</v>
      </c>
      <c r="I102">
        <v>97</v>
      </c>
      <c r="J102">
        <v>2</v>
      </c>
      <c r="K102">
        <v>10</v>
      </c>
      <c r="L102">
        <v>9.6999999999999993</v>
      </c>
    </row>
    <row r="103" spans="1:12">
      <c r="A103" s="33">
        <v>42835</v>
      </c>
      <c r="B103" s="35">
        <v>62</v>
      </c>
      <c r="C103" s="35">
        <v>1</v>
      </c>
      <c r="D103" s="35">
        <v>5</v>
      </c>
      <c r="E103" s="36">
        <v>12.4</v>
      </c>
      <c r="H103" s="33">
        <v>42829</v>
      </c>
      <c r="I103">
        <v>112</v>
      </c>
      <c r="J103">
        <v>2</v>
      </c>
      <c r="K103">
        <v>10</v>
      </c>
      <c r="L103">
        <v>11.2</v>
      </c>
    </row>
    <row r="104" spans="1:12">
      <c r="A104" s="33">
        <v>42836</v>
      </c>
      <c r="B104" s="35">
        <v>78</v>
      </c>
      <c r="C104" s="35">
        <v>2</v>
      </c>
      <c r="D104" s="35">
        <v>10</v>
      </c>
      <c r="E104" s="36">
        <v>7.8</v>
      </c>
      <c r="H104" s="33">
        <v>42830</v>
      </c>
      <c r="I104">
        <v>112</v>
      </c>
      <c r="J104">
        <v>2</v>
      </c>
      <c r="K104">
        <v>10</v>
      </c>
      <c r="L104">
        <v>11.2</v>
      </c>
    </row>
    <row r="105" spans="1:12">
      <c r="A105" s="33">
        <v>42837</v>
      </c>
      <c r="B105" s="35">
        <v>84</v>
      </c>
      <c r="C105" s="35">
        <v>2</v>
      </c>
      <c r="D105" s="35">
        <v>10</v>
      </c>
      <c r="E105" s="36">
        <v>8.3999999999999986</v>
      </c>
      <c r="H105" s="33">
        <v>42831</v>
      </c>
      <c r="I105">
        <v>104</v>
      </c>
      <c r="J105">
        <v>2</v>
      </c>
      <c r="K105">
        <v>10</v>
      </c>
      <c r="L105">
        <v>10.4</v>
      </c>
    </row>
    <row r="106" spans="1:12">
      <c r="A106" s="33">
        <v>42838</v>
      </c>
      <c r="B106" s="35">
        <v>98</v>
      </c>
      <c r="C106" s="35">
        <v>2</v>
      </c>
      <c r="D106" s="35">
        <v>10</v>
      </c>
      <c r="E106" s="36">
        <v>9.8000000000000007</v>
      </c>
      <c r="H106" s="33">
        <v>42832</v>
      </c>
      <c r="I106">
        <v>99</v>
      </c>
      <c r="J106">
        <v>2</v>
      </c>
      <c r="K106">
        <v>10</v>
      </c>
      <c r="L106">
        <v>9.9</v>
      </c>
    </row>
    <row r="107" spans="1:12">
      <c r="A107" s="33">
        <v>42839</v>
      </c>
      <c r="B107" s="35">
        <v>84</v>
      </c>
      <c r="C107" s="35">
        <v>2</v>
      </c>
      <c r="D107" s="35">
        <v>10</v>
      </c>
      <c r="E107" s="36">
        <v>8.3999999999999986</v>
      </c>
      <c r="H107" s="33">
        <v>42833</v>
      </c>
      <c r="I107">
        <v>97</v>
      </c>
      <c r="J107">
        <v>2</v>
      </c>
      <c r="K107">
        <v>10</v>
      </c>
      <c r="L107">
        <v>9.6999999999999993</v>
      </c>
    </row>
    <row r="108" spans="1:12">
      <c r="A108" s="33">
        <v>42840</v>
      </c>
      <c r="B108" s="35">
        <v>59</v>
      </c>
      <c r="C108" s="35">
        <v>1</v>
      </c>
      <c r="D108" s="35">
        <v>5</v>
      </c>
      <c r="E108" s="36">
        <v>11.8</v>
      </c>
      <c r="H108" s="33">
        <v>42834</v>
      </c>
      <c r="I108">
        <v>67</v>
      </c>
      <c r="J108">
        <v>2</v>
      </c>
      <c r="K108">
        <v>8</v>
      </c>
      <c r="L108">
        <v>7.3</v>
      </c>
    </row>
    <row r="109" spans="1:12">
      <c r="A109" s="33">
        <v>42841</v>
      </c>
      <c r="B109" s="35">
        <v>66</v>
      </c>
      <c r="C109" s="35">
        <v>1</v>
      </c>
      <c r="D109" s="35">
        <v>5</v>
      </c>
      <c r="E109" s="36">
        <v>13.2</v>
      </c>
      <c r="H109" s="33">
        <v>42835</v>
      </c>
      <c r="I109">
        <v>62</v>
      </c>
      <c r="J109">
        <v>1</v>
      </c>
      <c r="K109">
        <v>5</v>
      </c>
      <c r="L109">
        <v>12.4</v>
      </c>
    </row>
    <row r="110" spans="1:12">
      <c r="A110" s="33">
        <v>42842</v>
      </c>
      <c r="B110" s="35">
        <v>69</v>
      </c>
      <c r="C110" s="35">
        <v>2</v>
      </c>
      <c r="D110" s="35">
        <v>10</v>
      </c>
      <c r="E110" s="36">
        <v>6.9</v>
      </c>
      <c r="H110" s="33">
        <v>42836</v>
      </c>
      <c r="I110">
        <v>78</v>
      </c>
      <c r="J110">
        <v>2</v>
      </c>
      <c r="K110">
        <v>10</v>
      </c>
      <c r="L110">
        <v>7.8</v>
      </c>
    </row>
    <row r="111" spans="1:12">
      <c r="A111" s="33">
        <v>42843</v>
      </c>
      <c r="B111" s="35">
        <v>89</v>
      </c>
      <c r="C111" s="35">
        <v>2</v>
      </c>
      <c r="D111" s="35">
        <v>10</v>
      </c>
      <c r="E111" s="36">
        <v>8.9</v>
      </c>
      <c r="H111" s="33">
        <v>42837</v>
      </c>
      <c r="I111">
        <v>84</v>
      </c>
      <c r="J111">
        <v>2</v>
      </c>
      <c r="K111">
        <v>10</v>
      </c>
      <c r="L111">
        <v>8.3999999999999986</v>
      </c>
    </row>
    <row r="112" spans="1:12">
      <c r="A112" s="33">
        <v>42844</v>
      </c>
      <c r="B112" s="35">
        <v>83</v>
      </c>
      <c r="C112" s="35">
        <v>2</v>
      </c>
      <c r="D112" s="35">
        <v>10</v>
      </c>
      <c r="E112" s="36">
        <v>8.3000000000000007</v>
      </c>
      <c r="H112" s="33">
        <v>42838</v>
      </c>
      <c r="I112">
        <v>98</v>
      </c>
      <c r="J112">
        <v>2</v>
      </c>
      <c r="K112">
        <v>10</v>
      </c>
      <c r="L112">
        <v>9.8000000000000007</v>
      </c>
    </row>
    <row r="113" spans="1:12">
      <c r="A113" s="33">
        <v>42845</v>
      </c>
      <c r="B113" s="35">
        <v>88</v>
      </c>
      <c r="C113" s="35">
        <v>2</v>
      </c>
      <c r="D113" s="35">
        <v>10</v>
      </c>
      <c r="E113" s="36">
        <v>8.8000000000000007</v>
      </c>
      <c r="H113" s="33">
        <v>42839</v>
      </c>
      <c r="I113">
        <v>84</v>
      </c>
      <c r="J113">
        <v>2</v>
      </c>
      <c r="K113">
        <v>10</v>
      </c>
      <c r="L113">
        <v>8.3999999999999986</v>
      </c>
    </row>
    <row r="114" spans="1:12">
      <c r="A114" s="33">
        <v>42846</v>
      </c>
      <c r="B114" s="35">
        <v>72</v>
      </c>
      <c r="C114" s="35">
        <v>2</v>
      </c>
      <c r="D114" s="35">
        <v>10</v>
      </c>
      <c r="E114" s="36">
        <v>7.2</v>
      </c>
      <c r="H114" s="33">
        <v>42840</v>
      </c>
      <c r="I114">
        <v>59</v>
      </c>
      <c r="J114">
        <v>1</v>
      </c>
      <c r="K114">
        <v>5</v>
      </c>
      <c r="L114">
        <v>11.8</v>
      </c>
    </row>
    <row r="115" spans="1:12">
      <c r="A115" s="33">
        <v>42847</v>
      </c>
      <c r="B115" s="35">
        <v>53</v>
      </c>
      <c r="C115" s="35">
        <v>1</v>
      </c>
      <c r="D115" s="35">
        <v>5</v>
      </c>
      <c r="E115" s="36">
        <v>10.6</v>
      </c>
      <c r="H115" s="33">
        <v>42841</v>
      </c>
      <c r="I115">
        <v>66</v>
      </c>
      <c r="J115">
        <v>1</v>
      </c>
      <c r="K115">
        <v>5</v>
      </c>
      <c r="L115">
        <v>13.2</v>
      </c>
    </row>
    <row r="116" spans="1:12">
      <c r="A116" s="33">
        <v>42848</v>
      </c>
      <c r="B116" s="35">
        <v>66</v>
      </c>
      <c r="C116" s="35">
        <v>1</v>
      </c>
      <c r="D116" s="35">
        <v>5</v>
      </c>
      <c r="E116" s="36">
        <v>13.2</v>
      </c>
      <c r="H116" s="33">
        <v>42842</v>
      </c>
      <c r="I116">
        <v>69</v>
      </c>
      <c r="J116">
        <v>2</v>
      </c>
      <c r="K116">
        <v>10</v>
      </c>
      <c r="L116">
        <v>6.9</v>
      </c>
    </row>
    <row r="117" spans="1:12">
      <c r="A117" s="33">
        <v>42849</v>
      </c>
      <c r="B117" s="35">
        <v>70</v>
      </c>
      <c r="C117" s="35">
        <v>1</v>
      </c>
      <c r="D117" s="35">
        <v>5</v>
      </c>
      <c r="E117" s="36">
        <v>14</v>
      </c>
      <c r="H117" s="33">
        <v>42843</v>
      </c>
      <c r="I117">
        <v>89</v>
      </c>
      <c r="J117">
        <v>2</v>
      </c>
      <c r="K117">
        <v>10</v>
      </c>
      <c r="L117">
        <v>8.9</v>
      </c>
    </row>
    <row r="118" spans="1:12">
      <c r="A118" s="33">
        <v>42850</v>
      </c>
      <c r="B118" s="35">
        <v>98</v>
      </c>
      <c r="C118" s="35">
        <v>2</v>
      </c>
      <c r="D118" s="35">
        <v>10</v>
      </c>
      <c r="E118" s="36">
        <v>9.8000000000000007</v>
      </c>
      <c r="H118" s="33">
        <v>42844</v>
      </c>
      <c r="I118">
        <v>83</v>
      </c>
      <c r="J118">
        <v>2</v>
      </c>
      <c r="K118">
        <v>10</v>
      </c>
      <c r="L118">
        <v>8.3000000000000007</v>
      </c>
    </row>
    <row r="119" spans="1:12">
      <c r="A119" s="33">
        <v>42851</v>
      </c>
      <c r="B119" s="35">
        <v>107</v>
      </c>
      <c r="C119" s="35">
        <v>2</v>
      </c>
      <c r="D119" s="35">
        <v>10</v>
      </c>
      <c r="E119" s="36">
        <v>10.7</v>
      </c>
      <c r="H119" s="33">
        <v>42845</v>
      </c>
      <c r="I119">
        <v>88</v>
      </c>
      <c r="J119">
        <v>2</v>
      </c>
      <c r="K119">
        <v>10</v>
      </c>
      <c r="L119">
        <v>8.8000000000000007</v>
      </c>
    </row>
    <row r="120" spans="1:12">
      <c r="A120" s="33">
        <v>42852</v>
      </c>
      <c r="B120" s="35">
        <v>94</v>
      </c>
      <c r="C120" s="35">
        <v>2</v>
      </c>
      <c r="D120" s="35">
        <v>10</v>
      </c>
      <c r="E120" s="36">
        <v>9.4</v>
      </c>
      <c r="H120" s="33">
        <v>42846</v>
      </c>
      <c r="I120">
        <v>72</v>
      </c>
      <c r="J120">
        <v>2</v>
      </c>
      <c r="K120">
        <v>10</v>
      </c>
      <c r="L120">
        <v>7.2</v>
      </c>
    </row>
    <row r="121" spans="1:12">
      <c r="A121" s="33">
        <v>42853</v>
      </c>
      <c r="B121" s="35">
        <v>102</v>
      </c>
      <c r="C121" s="35">
        <v>2</v>
      </c>
      <c r="D121" s="35">
        <v>10</v>
      </c>
      <c r="E121" s="36">
        <v>10.199999999999999</v>
      </c>
      <c r="H121" s="33">
        <v>42847</v>
      </c>
      <c r="I121">
        <v>53</v>
      </c>
      <c r="J121">
        <v>1</v>
      </c>
      <c r="K121">
        <v>5</v>
      </c>
      <c r="L121">
        <v>10.6</v>
      </c>
    </row>
    <row r="122" spans="1:12">
      <c r="A122" s="33">
        <v>42854</v>
      </c>
      <c r="B122" s="35">
        <v>88</v>
      </c>
      <c r="C122" s="35">
        <v>2</v>
      </c>
      <c r="D122" s="35">
        <v>10</v>
      </c>
      <c r="E122" s="36">
        <v>8.8000000000000007</v>
      </c>
      <c r="H122" s="33">
        <v>42848</v>
      </c>
      <c r="I122">
        <v>66</v>
      </c>
      <c r="J122">
        <v>1</v>
      </c>
      <c r="K122">
        <v>5</v>
      </c>
      <c r="L122">
        <v>13.2</v>
      </c>
    </row>
    <row r="123" spans="1:12">
      <c r="A123" s="33">
        <v>42855</v>
      </c>
      <c r="B123" s="35">
        <v>82</v>
      </c>
      <c r="C123" s="35">
        <v>2</v>
      </c>
      <c r="D123" s="35">
        <v>10</v>
      </c>
      <c r="E123" s="36">
        <v>8.1999999999999993</v>
      </c>
      <c r="H123" s="33">
        <v>42849</v>
      </c>
      <c r="I123">
        <v>70</v>
      </c>
      <c r="J123">
        <v>1</v>
      </c>
      <c r="K123">
        <v>5</v>
      </c>
      <c r="L123">
        <v>14</v>
      </c>
    </row>
    <row r="124" spans="1:12">
      <c r="A124" s="33">
        <v>42856</v>
      </c>
      <c r="B124" s="35">
        <v>70</v>
      </c>
      <c r="C124" s="35">
        <v>1</v>
      </c>
      <c r="D124" s="35">
        <v>5</v>
      </c>
      <c r="E124" s="36">
        <v>14</v>
      </c>
      <c r="H124" s="33">
        <v>42850</v>
      </c>
      <c r="I124">
        <v>98</v>
      </c>
      <c r="J124">
        <v>2</v>
      </c>
      <c r="K124">
        <v>10</v>
      </c>
      <c r="L124">
        <v>9.8000000000000007</v>
      </c>
    </row>
    <row r="125" spans="1:12">
      <c r="A125" s="33">
        <v>42857</v>
      </c>
      <c r="B125" s="35">
        <v>74</v>
      </c>
      <c r="C125" s="35">
        <v>1</v>
      </c>
      <c r="D125" s="35">
        <v>5</v>
      </c>
      <c r="E125" s="36">
        <v>14.8</v>
      </c>
      <c r="H125" s="33">
        <v>42851</v>
      </c>
      <c r="I125">
        <v>107</v>
      </c>
      <c r="J125">
        <v>2</v>
      </c>
      <c r="K125">
        <v>10</v>
      </c>
      <c r="L125">
        <v>10.7</v>
      </c>
    </row>
    <row r="126" spans="1:12">
      <c r="A126" s="33">
        <v>42858</v>
      </c>
      <c r="B126" s="35">
        <v>56</v>
      </c>
      <c r="C126" s="35">
        <v>1</v>
      </c>
      <c r="D126" s="35">
        <v>5</v>
      </c>
      <c r="E126" s="36">
        <v>11.2</v>
      </c>
      <c r="H126" s="33">
        <v>42852</v>
      </c>
      <c r="I126">
        <v>94</v>
      </c>
      <c r="J126">
        <v>2</v>
      </c>
      <c r="K126">
        <v>10</v>
      </c>
      <c r="L126">
        <v>9.4</v>
      </c>
    </row>
    <row r="127" spans="1:12">
      <c r="A127" s="33">
        <v>42859</v>
      </c>
      <c r="B127" s="35">
        <v>67</v>
      </c>
      <c r="C127" s="35">
        <v>2</v>
      </c>
      <c r="D127" s="35">
        <v>9</v>
      </c>
      <c r="E127" s="36">
        <v>7.1749999999999998</v>
      </c>
      <c r="H127" s="33">
        <v>42853</v>
      </c>
      <c r="I127">
        <v>102</v>
      </c>
      <c r="J127">
        <v>2</v>
      </c>
      <c r="K127">
        <v>10</v>
      </c>
      <c r="L127">
        <v>10.199999999999999</v>
      </c>
    </row>
    <row r="128" spans="1:12">
      <c r="A128" s="33">
        <v>42860</v>
      </c>
      <c r="B128" s="35">
        <v>94</v>
      </c>
      <c r="C128" s="35">
        <v>3</v>
      </c>
      <c r="D128" s="35">
        <v>13</v>
      </c>
      <c r="E128" s="36">
        <v>6.916666666666667</v>
      </c>
      <c r="H128" s="33">
        <v>42854</v>
      </c>
      <c r="I128">
        <v>88</v>
      </c>
      <c r="J128">
        <v>2</v>
      </c>
      <c r="K128">
        <v>10</v>
      </c>
      <c r="L128">
        <v>8.8000000000000007</v>
      </c>
    </row>
    <row r="129" spans="1:12">
      <c r="A129" s="33">
        <v>42861</v>
      </c>
      <c r="B129" s="35">
        <v>103</v>
      </c>
      <c r="C129" s="35">
        <v>3</v>
      </c>
      <c r="D129" s="35">
        <v>13</v>
      </c>
      <c r="E129" s="36">
        <v>7.666666666666667</v>
      </c>
      <c r="H129" s="33">
        <v>42855</v>
      </c>
      <c r="I129">
        <v>82</v>
      </c>
      <c r="J129">
        <v>2</v>
      </c>
      <c r="K129">
        <v>10</v>
      </c>
      <c r="L129">
        <v>8.1999999999999993</v>
      </c>
    </row>
    <row r="130" spans="1:12">
      <c r="A130" s="33">
        <v>42862</v>
      </c>
      <c r="B130" s="35">
        <v>91</v>
      </c>
      <c r="C130" s="35">
        <v>2</v>
      </c>
      <c r="D130" s="35">
        <v>9</v>
      </c>
      <c r="E130" s="36">
        <v>10</v>
      </c>
      <c r="H130" s="33">
        <v>42856</v>
      </c>
      <c r="I130">
        <v>70</v>
      </c>
      <c r="J130">
        <v>1</v>
      </c>
      <c r="K130">
        <v>5</v>
      </c>
      <c r="L130">
        <v>14</v>
      </c>
    </row>
    <row r="131" spans="1:12">
      <c r="A131" s="33">
        <v>42863</v>
      </c>
      <c r="B131" s="35">
        <v>103</v>
      </c>
      <c r="C131" s="35">
        <v>3</v>
      </c>
      <c r="D131" s="35">
        <v>13</v>
      </c>
      <c r="E131" s="36">
        <v>7.666666666666667</v>
      </c>
      <c r="H131" s="33">
        <v>42857</v>
      </c>
      <c r="I131">
        <v>74</v>
      </c>
      <c r="J131">
        <v>1</v>
      </c>
      <c r="K131">
        <v>5</v>
      </c>
      <c r="L131">
        <v>14.8</v>
      </c>
    </row>
    <row r="132" spans="1:12">
      <c r="A132" s="33">
        <v>42864</v>
      </c>
      <c r="B132" s="35">
        <v>103</v>
      </c>
      <c r="C132" s="35">
        <v>3</v>
      </c>
      <c r="D132" s="35">
        <v>13</v>
      </c>
      <c r="E132" s="36">
        <v>7.666666666666667</v>
      </c>
      <c r="H132" s="33">
        <v>42858</v>
      </c>
      <c r="I132">
        <v>56</v>
      </c>
      <c r="J132">
        <v>1</v>
      </c>
      <c r="K132">
        <v>5</v>
      </c>
      <c r="L132">
        <v>11.2</v>
      </c>
    </row>
    <row r="133" spans="1:12">
      <c r="A133" s="33">
        <v>42865</v>
      </c>
      <c r="B133" s="35">
        <v>113</v>
      </c>
      <c r="C133" s="35">
        <v>3</v>
      </c>
      <c r="D133" s="35">
        <v>13</v>
      </c>
      <c r="E133" s="36">
        <v>8.5</v>
      </c>
      <c r="H133" s="33">
        <v>42859</v>
      </c>
      <c r="I133">
        <v>67</v>
      </c>
      <c r="J133">
        <v>2</v>
      </c>
      <c r="K133">
        <v>9</v>
      </c>
      <c r="L133">
        <v>7.1749999999999998</v>
      </c>
    </row>
    <row r="134" spans="1:12">
      <c r="A134" s="33">
        <v>42866</v>
      </c>
      <c r="B134" s="35">
        <v>108</v>
      </c>
      <c r="C134" s="35">
        <v>3</v>
      </c>
      <c r="D134" s="35">
        <v>13</v>
      </c>
      <c r="E134" s="36">
        <v>8.0833333333333339</v>
      </c>
      <c r="H134" s="33">
        <v>42860</v>
      </c>
      <c r="I134">
        <v>94</v>
      </c>
      <c r="J134">
        <v>3</v>
      </c>
      <c r="K134">
        <v>13</v>
      </c>
      <c r="L134">
        <v>6.916666666666667</v>
      </c>
    </row>
    <row r="135" spans="1:12">
      <c r="A135" s="33">
        <v>42867</v>
      </c>
      <c r="B135" s="35">
        <v>114</v>
      </c>
      <c r="C135" s="35">
        <v>3</v>
      </c>
      <c r="D135" s="35">
        <v>13</v>
      </c>
      <c r="E135" s="36">
        <v>8.5833333333333339</v>
      </c>
      <c r="H135" s="33">
        <v>42861</v>
      </c>
      <c r="I135">
        <v>103</v>
      </c>
      <c r="J135">
        <v>3</v>
      </c>
      <c r="K135">
        <v>13</v>
      </c>
      <c r="L135">
        <v>7.666666666666667</v>
      </c>
    </row>
    <row r="136" spans="1:12">
      <c r="A136" s="33">
        <v>42868</v>
      </c>
      <c r="B136" s="35">
        <v>100</v>
      </c>
      <c r="C136" s="35">
        <v>3</v>
      </c>
      <c r="D136" s="35">
        <v>13</v>
      </c>
      <c r="E136" s="36">
        <v>7.416666666666667</v>
      </c>
      <c r="H136" s="33">
        <v>42862</v>
      </c>
      <c r="I136">
        <v>91</v>
      </c>
      <c r="J136">
        <v>2</v>
      </c>
      <c r="K136">
        <v>9</v>
      </c>
      <c r="L136">
        <v>10</v>
      </c>
    </row>
    <row r="137" spans="1:12">
      <c r="A137" s="33">
        <v>42869</v>
      </c>
      <c r="B137" s="35">
        <v>111</v>
      </c>
      <c r="C137" s="35">
        <v>3</v>
      </c>
      <c r="D137" s="35">
        <v>13</v>
      </c>
      <c r="E137" s="36">
        <v>8.3333333333333339</v>
      </c>
      <c r="H137" s="33">
        <v>42863</v>
      </c>
      <c r="I137">
        <v>103</v>
      </c>
      <c r="J137">
        <v>3</v>
      </c>
      <c r="K137">
        <v>13</v>
      </c>
      <c r="L137">
        <v>7.666666666666667</v>
      </c>
    </row>
    <row r="138" spans="1:12">
      <c r="A138" s="33">
        <v>42870</v>
      </c>
      <c r="B138" s="35">
        <v>125</v>
      </c>
      <c r="C138" s="35">
        <v>3</v>
      </c>
      <c r="D138" s="35">
        <v>13</v>
      </c>
      <c r="E138" s="36">
        <v>9.5</v>
      </c>
      <c r="H138" s="33">
        <v>42864</v>
      </c>
      <c r="I138">
        <v>103</v>
      </c>
      <c r="J138">
        <v>3</v>
      </c>
      <c r="K138">
        <v>13</v>
      </c>
      <c r="L138">
        <v>7.666666666666667</v>
      </c>
    </row>
    <row r="139" spans="1:12">
      <c r="A139" s="33">
        <v>42871</v>
      </c>
      <c r="B139" s="35">
        <v>112</v>
      </c>
      <c r="C139" s="35">
        <v>3</v>
      </c>
      <c r="D139" s="35">
        <v>13</v>
      </c>
      <c r="E139" s="36">
        <v>8.4166666666666661</v>
      </c>
      <c r="H139" s="33">
        <v>42865</v>
      </c>
      <c r="I139">
        <v>113</v>
      </c>
      <c r="J139">
        <v>3</v>
      </c>
      <c r="K139">
        <v>13</v>
      </c>
      <c r="L139">
        <v>8.5</v>
      </c>
    </row>
    <row r="140" spans="1:12">
      <c r="A140" s="33">
        <v>42872</v>
      </c>
      <c r="B140" s="35">
        <v>110</v>
      </c>
      <c r="C140" s="35">
        <v>3</v>
      </c>
      <c r="D140" s="35">
        <v>13</v>
      </c>
      <c r="E140" s="36">
        <v>8.25</v>
      </c>
      <c r="H140" s="33">
        <v>42866</v>
      </c>
      <c r="I140">
        <v>108</v>
      </c>
      <c r="J140">
        <v>3</v>
      </c>
      <c r="K140">
        <v>13</v>
      </c>
      <c r="L140">
        <v>8.0833333333333339</v>
      </c>
    </row>
    <row r="141" spans="1:12">
      <c r="A141" s="33">
        <v>42873</v>
      </c>
      <c r="B141" s="35">
        <v>109</v>
      </c>
      <c r="C141" s="35">
        <v>3</v>
      </c>
      <c r="D141" s="35">
        <v>13</v>
      </c>
      <c r="E141" s="36">
        <v>8.1666666666666661</v>
      </c>
      <c r="H141" s="33">
        <v>42867</v>
      </c>
      <c r="I141">
        <v>114</v>
      </c>
      <c r="J141">
        <v>3</v>
      </c>
      <c r="K141">
        <v>13</v>
      </c>
      <c r="L141">
        <v>8.5833333333333339</v>
      </c>
    </row>
    <row r="142" spans="1:12">
      <c r="A142" s="33">
        <v>42874</v>
      </c>
      <c r="B142" s="35">
        <v>109</v>
      </c>
      <c r="C142" s="35">
        <v>3</v>
      </c>
      <c r="D142" s="35">
        <v>13</v>
      </c>
      <c r="E142" s="36">
        <v>8.1666666666666661</v>
      </c>
      <c r="H142" s="33">
        <v>42868</v>
      </c>
      <c r="I142">
        <v>100</v>
      </c>
      <c r="J142">
        <v>3</v>
      </c>
      <c r="K142">
        <v>13</v>
      </c>
      <c r="L142">
        <v>7.416666666666667</v>
      </c>
    </row>
    <row r="143" spans="1:12">
      <c r="A143" s="33">
        <v>42875</v>
      </c>
      <c r="B143" s="35">
        <v>111</v>
      </c>
      <c r="C143" s="35">
        <v>3</v>
      </c>
      <c r="D143" s="35">
        <v>13</v>
      </c>
      <c r="E143" s="36">
        <v>8.3333333333333339</v>
      </c>
      <c r="H143" s="33">
        <v>42869</v>
      </c>
      <c r="I143">
        <v>111</v>
      </c>
      <c r="J143">
        <v>3</v>
      </c>
      <c r="K143">
        <v>13</v>
      </c>
      <c r="L143">
        <v>8.3333333333333339</v>
      </c>
    </row>
    <row r="144" spans="1:12">
      <c r="A144" s="33">
        <v>42876</v>
      </c>
      <c r="B144" s="35">
        <v>99</v>
      </c>
      <c r="C144" s="35">
        <v>2</v>
      </c>
      <c r="D144" s="35">
        <v>9</v>
      </c>
      <c r="E144" s="36">
        <v>11</v>
      </c>
      <c r="H144" s="33">
        <v>42870</v>
      </c>
      <c r="I144">
        <v>125</v>
      </c>
      <c r="J144">
        <v>3</v>
      </c>
      <c r="K144">
        <v>13</v>
      </c>
      <c r="L144">
        <v>9.5</v>
      </c>
    </row>
    <row r="145" spans="1:12">
      <c r="A145" s="33">
        <v>42877</v>
      </c>
      <c r="B145" s="35">
        <v>92</v>
      </c>
      <c r="C145" s="35">
        <v>2</v>
      </c>
      <c r="D145" s="35">
        <v>9</v>
      </c>
      <c r="E145" s="36">
        <v>10.125</v>
      </c>
      <c r="H145" s="33">
        <v>42871</v>
      </c>
      <c r="I145">
        <v>112</v>
      </c>
      <c r="J145">
        <v>3</v>
      </c>
      <c r="K145">
        <v>13</v>
      </c>
      <c r="L145">
        <v>8.4166666666666661</v>
      </c>
    </row>
    <row r="146" spans="1:12">
      <c r="A146" s="33">
        <v>42878</v>
      </c>
      <c r="B146" s="35">
        <v>92</v>
      </c>
      <c r="C146" s="35">
        <v>2</v>
      </c>
      <c r="D146" s="35">
        <v>9</v>
      </c>
      <c r="E146" s="36">
        <v>10.125</v>
      </c>
      <c r="H146" s="33">
        <v>42872</v>
      </c>
      <c r="I146">
        <v>110</v>
      </c>
      <c r="J146">
        <v>3</v>
      </c>
      <c r="K146">
        <v>13</v>
      </c>
      <c r="L146">
        <v>8.25</v>
      </c>
    </row>
    <row r="147" spans="1:12">
      <c r="A147" s="33">
        <v>42879</v>
      </c>
      <c r="B147" s="35">
        <v>111</v>
      </c>
      <c r="C147" s="35">
        <v>3</v>
      </c>
      <c r="D147" s="35">
        <v>13</v>
      </c>
      <c r="E147" s="36">
        <v>8.3333333333333339</v>
      </c>
      <c r="H147" s="33">
        <v>42873</v>
      </c>
      <c r="I147">
        <v>109</v>
      </c>
      <c r="J147">
        <v>3</v>
      </c>
      <c r="K147">
        <v>13</v>
      </c>
      <c r="L147">
        <v>8.1666666666666661</v>
      </c>
    </row>
    <row r="148" spans="1:12">
      <c r="A148" s="33">
        <v>42880</v>
      </c>
      <c r="B148" s="35">
        <v>104</v>
      </c>
      <c r="C148" s="35">
        <v>3</v>
      </c>
      <c r="D148" s="35">
        <v>13</v>
      </c>
      <c r="E148" s="36">
        <v>7.75</v>
      </c>
      <c r="H148" s="33">
        <v>42874</v>
      </c>
      <c r="I148">
        <v>109</v>
      </c>
      <c r="J148">
        <v>3</v>
      </c>
      <c r="K148">
        <v>13</v>
      </c>
      <c r="L148">
        <v>8.1666666666666661</v>
      </c>
    </row>
    <row r="149" spans="1:12">
      <c r="A149" s="33">
        <v>42881</v>
      </c>
      <c r="B149" s="35">
        <v>109</v>
      </c>
      <c r="C149" s="35">
        <v>3</v>
      </c>
      <c r="D149" s="35">
        <v>13</v>
      </c>
      <c r="E149" s="36">
        <v>8.1666666666666661</v>
      </c>
      <c r="H149" s="33">
        <v>42875</v>
      </c>
      <c r="I149">
        <v>111</v>
      </c>
      <c r="J149">
        <v>3</v>
      </c>
      <c r="K149">
        <v>13</v>
      </c>
      <c r="L149">
        <v>8.3333333333333339</v>
      </c>
    </row>
    <row r="150" spans="1:12">
      <c r="A150" s="33">
        <v>42882</v>
      </c>
      <c r="B150" s="35">
        <v>101</v>
      </c>
      <c r="C150" s="35">
        <v>3</v>
      </c>
      <c r="D150" s="35">
        <v>13</v>
      </c>
      <c r="E150" s="36">
        <v>7.5</v>
      </c>
      <c r="H150" s="33">
        <v>42876</v>
      </c>
      <c r="I150">
        <v>99</v>
      </c>
      <c r="J150">
        <v>2</v>
      </c>
      <c r="K150">
        <v>9</v>
      </c>
      <c r="L150">
        <v>11</v>
      </c>
    </row>
    <row r="151" spans="1:12">
      <c r="A151" s="33">
        <v>42883</v>
      </c>
      <c r="B151" s="35">
        <v>109</v>
      </c>
      <c r="C151" s="35">
        <v>3</v>
      </c>
      <c r="D151" s="35">
        <v>13</v>
      </c>
      <c r="E151" s="36">
        <v>8.1666666666666661</v>
      </c>
      <c r="H151" s="33">
        <v>42877</v>
      </c>
      <c r="I151">
        <v>92</v>
      </c>
      <c r="J151">
        <v>2</v>
      </c>
      <c r="K151">
        <v>9</v>
      </c>
      <c r="L151">
        <v>10.125</v>
      </c>
    </row>
    <row r="152" spans="1:12">
      <c r="A152" s="33">
        <v>42884</v>
      </c>
      <c r="B152" s="35">
        <v>67</v>
      </c>
      <c r="C152" s="35">
        <v>1</v>
      </c>
      <c r="D152" s="35">
        <v>5</v>
      </c>
      <c r="E152" s="36">
        <v>13.4</v>
      </c>
      <c r="H152" s="33">
        <v>42878</v>
      </c>
      <c r="I152">
        <v>92</v>
      </c>
      <c r="J152">
        <v>2</v>
      </c>
      <c r="K152">
        <v>9</v>
      </c>
      <c r="L152">
        <v>10.125</v>
      </c>
    </row>
    <row r="153" spans="1:12">
      <c r="A153" s="33">
        <v>42885</v>
      </c>
      <c r="B153" s="35">
        <v>70</v>
      </c>
      <c r="C153" s="35">
        <v>1</v>
      </c>
      <c r="D153" s="35">
        <v>5</v>
      </c>
      <c r="E153" s="36">
        <v>14</v>
      </c>
      <c r="H153" s="33">
        <v>42879</v>
      </c>
      <c r="I153">
        <v>111</v>
      </c>
      <c r="J153">
        <v>3</v>
      </c>
      <c r="K153">
        <v>13</v>
      </c>
      <c r="L153">
        <v>8.3333333333333339</v>
      </c>
    </row>
    <row r="154" spans="1:12">
      <c r="A154" s="33">
        <v>42886</v>
      </c>
      <c r="B154" s="35">
        <v>74</v>
      </c>
      <c r="C154" s="35">
        <v>2</v>
      </c>
      <c r="D154" s="35">
        <v>9</v>
      </c>
      <c r="E154" s="36">
        <v>8.3000000000000007</v>
      </c>
      <c r="H154" s="33">
        <v>42880</v>
      </c>
      <c r="I154">
        <v>104</v>
      </c>
      <c r="J154">
        <v>3</v>
      </c>
      <c r="K154">
        <v>13</v>
      </c>
      <c r="L154">
        <v>7.75</v>
      </c>
    </row>
    <row r="155" spans="1:12">
      <c r="A155" s="33">
        <v>42887</v>
      </c>
      <c r="B155" s="35">
        <v>81</v>
      </c>
      <c r="C155" s="35">
        <v>2</v>
      </c>
      <c r="D155" s="35">
        <v>9</v>
      </c>
      <c r="E155" s="36">
        <v>9</v>
      </c>
      <c r="H155" s="33">
        <v>42881</v>
      </c>
      <c r="I155">
        <v>109</v>
      </c>
      <c r="J155">
        <v>3</v>
      </c>
      <c r="K155">
        <v>13</v>
      </c>
      <c r="L155">
        <v>8.1666666666666661</v>
      </c>
    </row>
    <row r="156" spans="1:12">
      <c r="A156" s="33">
        <v>42888</v>
      </c>
      <c r="B156" s="35">
        <v>89</v>
      </c>
      <c r="C156" s="35">
        <v>2</v>
      </c>
      <c r="D156" s="35">
        <v>9</v>
      </c>
      <c r="E156" s="36">
        <v>9.8000000000000007</v>
      </c>
      <c r="H156" s="33">
        <v>42882</v>
      </c>
      <c r="I156">
        <v>101</v>
      </c>
      <c r="J156">
        <v>3</v>
      </c>
      <c r="K156">
        <v>13</v>
      </c>
      <c r="L156">
        <v>7.5</v>
      </c>
    </row>
    <row r="157" spans="1:12">
      <c r="A157" s="33">
        <v>42889</v>
      </c>
      <c r="B157" s="35">
        <v>75</v>
      </c>
      <c r="C157" s="35">
        <v>2</v>
      </c>
      <c r="D157" s="35">
        <v>9</v>
      </c>
      <c r="E157" s="36">
        <v>8.4</v>
      </c>
      <c r="H157" s="33">
        <v>42883</v>
      </c>
      <c r="I157">
        <v>109</v>
      </c>
      <c r="J157">
        <v>3</v>
      </c>
      <c r="K157">
        <v>13</v>
      </c>
      <c r="L157">
        <v>8.1666666666666661</v>
      </c>
    </row>
    <row r="158" spans="1:12">
      <c r="A158" s="33">
        <v>42890</v>
      </c>
      <c r="B158" s="35">
        <v>92</v>
      </c>
      <c r="C158" s="35">
        <v>3</v>
      </c>
      <c r="D158" s="35">
        <v>14</v>
      </c>
      <c r="E158" s="36">
        <v>6.7333333333333334</v>
      </c>
      <c r="H158" s="33">
        <v>42884</v>
      </c>
      <c r="I158">
        <v>67</v>
      </c>
      <c r="J158">
        <v>1</v>
      </c>
      <c r="K158">
        <v>5</v>
      </c>
      <c r="L158">
        <v>13.4</v>
      </c>
    </row>
    <row r="159" spans="1:12">
      <c r="A159" s="33">
        <v>42891</v>
      </c>
      <c r="B159" s="35">
        <v>86</v>
      </c>
      <c r="C159" s="35">
        <v>2</v>
      </c>
      <c r="D159" s="35">
        <v>10</v>
      </c>
      <c r="E159" s="36">
        <v>8.6</v>
      </c>
      <c r="H159" s="33">
        <v>42885</v>
      </c>
      <c r="I159">
        <v>70</v>
      </c>
      <c r="J159">
        <v>1</v>
      </c>
      <c r="K159">
        <v>5</v>
      </c>
      <c r="L159">
        <v>14</v>
      </c>
    </row>
    <row r="160" spans="1:12">
      <c r="A160" s="33">
        <v>42892</v>
      </c>
      <c r="B160" s="35">
        <v>80</v>
      </c>
      <c r="C160" s="35">
        <v>2</v>
      </c>
      <c r="D160" s="35">
        <v>10</v>
      </c>
      <c r="E160" s="36">
        <v>8</v>
      </c>
      <c r="H160" s="33">
        <v>42886</v>
      </c>
      <c r="I160">
        <v>74</v>
      </c>
      <c r="J160">
        <v>2</v>
      </c>
      <c r="K160">
        <v>9</v>
      </c>
      <c r="L160">
        <v>8.3000000000000007</v>
      </c>
    </row>
    <row r="161" spans="1:12">
      <c r="A161" s="33">
        <v>42893</v>
      </c>
      <c r="B161" s="35">
        <v>101</v>
      </c>
      <c r="C161" s="35">
        <v>2</v>
      </c>
      <c r="D161" s="35">
        <v>10</v>
      </c>
      <c r="E161" s="36">
        <v>10.1</v>
      </c>
      <c r="H161" s="33">
        <v>42887</v>
      </c>
      <c r="I161">
        <v>81</v>
      </c>
      <c r="J161">
        <v>2</v>
      </c>
      <c r="K161">
        <v>9</v>
      </c>
      <c r="L161">
        <v>9</v>
      </c>
    </row>
    <row r="162" spans="1:12">
      <c r="A162" s="33">
        <v>42894</v>
      </c>
      <c r="B162" s="35">
        <v>88</v>
      </c>
      <c r="C162" s="35">
        <v>2</v>
      </c>
      <c r="D162" s="35">
        <v>10</v>
      </c>
      <c r="E162" s="36">
        <v>8.8000000000000007</v>
      </c>
      <c r="H162" s="33">
        <v>42888</v>
      </c>
      <c r="I162">
        <v>89</v>
      </c>
      <c r="J162">
        <v>2</v>
      </c>
      <c r="K162">
        <v>9</v>
      </c>
      <c r="L162">
        <v>9.8000000000000007</v>
      </c>
    </row>
    <row r="163" spans="1:12">
      <c r="A163" s="33">
        <v>42895</v>
      </c>
      <c r="B163" s="35">
        <v>85</v>
      </c>
      <c r="C163" s="35">
        <v>2</v>
      </c>
      <c r="D163" s="35">
        <v>9</v>
      </c>
      <c r="E163" s="36">
        <v>9.85</v>
      </c>
      <c r="H163" s="33">
        <v>42889</v>
      </c>
      <c r="I163">
        <v>75</v>
      </c>
      <c r="J163">
        <v>2</v>
      </c>
      <c r="K163">
        <v>9</v>
      </c>
      <c r="L163">
        <v>8.4</v>
      </c>
    </row>
    <row r="164" spans="1:12">
      <c r="A164" s="33">
        <v>42896</v>
      </c>
      <c r="B164" s="35">
        <v>115</v>
      </c>
      <c r="C164" s="35">
        <v>3</v>
      </c>
      <c r="D164" s="35">
        <v>14</v>
      </c>
      <c r="E164" s="36">
        <v>8.0833333333333339</v>
      </c>
      <c r="H164" s="33">
        <v>42890</v>
      </c>
      <c r="I164">
        <v>92</v>
      </c>
      <c r="J164">
        <v>3</v>
      </c>
      <c r="K164">
        <v>14</v>
      </c>
      <c r="L164">
        <v>6.7333333333333334</v>
      </c>
    </row>
    <row r="165" spans="1:12">
      <c r="A165" s="33">
        <v>42897</v>
      </c>
      <c r="B165" s="35">
        <v>117</v>
      </c>
      <c r="C165" s="35">
        <v>3</v>
      </c>
      <c r="D165" s="35">
        <v>14</v>
      </c>
      <c r="E165" s="36">
        <v>8.25</v>
      </c>
      <c r="H165" s="33">
        <v>42891</v>
      </c>
      <c r="I165">
        <v>86</v>
      </c>
      <c r="J165">
        <v>2</v>
      </c>
      <c r="K165">
        <v>10</v>
      </c>
      <c r="L165">
        <v>8.6</v>
      </c>
    </row>
    <row r="166" spans="1:12">
      <c r="A166" s="33">
        <v>42898</v>
      </c>
      <c r="B166" s="35">
        <v>93</v>
      </c>
      <c r="C166" s="35">
        <v>2</v>
      </c>
      <c r="D166" s="35">
        <v>10</v>
      </c>
      <c r="E166" s="36">
        <v>9.3000000000000007</v>
      </c>
      <c r="H166" s="33">
        <v>42892</v>
      </c>
      <c r="I166">
        <v>80</v>
      </c>
      <c r="J166">
        <v>2</v>
      </c>
      <c r="K166">
        <v>10</v>
      </c>
      <c r="L166">
        <v>8</v>
      </c>
    </row>
    <row r="167" spans="1:12">
      <c r="A167" s="33">
        <v>42899</v>
      </c>
      <c r="B167" s="35">
        <v>102</v>
      </c>
      <c r="C167" s="35">
        <v>2</v>
      </c>
      <c r="D167" s="35">
        <v>10</v>
      </c>
      <c r="E167" s="36">
        <v>10.199999999999999</v>
      </c>
      <c r="H167" s="33">
        <v>42893</v>
      </c>
      <c r="I167">
        <v>101</v>
      </c>
      <c r="J167">
        <v>2</v>
      </c>
      <c r="K167">
        <v>10</v>
      </c>
      <c r="L167">
        <v>10.1</v>
      </c>
    </row>
    <row r="168" spans="1:12">
      <c r="A168" s="33">
        <v>42900</v>
      </c>
      <c r="B168" s="35">
        <v>92</v>
      </c>
      <c r="C168" s="35">
        <v>2</v>
      </c>
      <c r="D168" s="35">
        <v>10</v>
      </c>
      <c r="E168" s="36">
        <v>9.1999999999999993</v>
      </c>
      <c r="H168" s="33">
        <v>42894</v>
      </c>
      <c r="I168">
        <v>88</v>
      </c>
      <c r="J168">
        <v>2</v>
      </c>
      <c r="K168">
        <v>10</v>
      </c>
      <c r="L168">
        <v>8.8000000000000007</v>
      </c>
    </row>
    <row r="169" spans="1:12">
      <c r="A169" s="33">
        <v>42901</v>
      </c>
      <c r="B169" s="35">
        <v>109</v>
      </c>
      <c r="C169" s="35">
        <v>3</v>
      </c>
      <c r="D169" s="35">
        <v>13</v>
      </c>
      <c r="E169" s="36">
        <v>8.1</v>
      </c>
      <c r="H169" s="33">
        <v>42895</v>
      </c>
      <c r="I169">
        <v>85</v>
      </c>
      <c r="J169">
        <v>2</v>
      </c>
      <c r="K169">
        <v>9</v>
      </c>
      <c r="L169">
        <v>9.85</v>
      </c>
    </row>
    <row r="170" spans="1:12">
      <c r="A170" s="33">
        <v>42902</v>
      </c>
      <c r="B170" s="35">
        <v>105</v>
      </c>
      <c r="C170" s="35">
        <v>3</v>
      </c>
      <c r="D170" s="35">
        <v>13</v>
      </c>
      <c r="E170" s="36">
        <v>7.7666666666666666</v>
      </c>
      <c r="H170" s="33">
        <v>42896</v>
      </c>
      <c r="I170">
        <v>115</v>
      </c>
      <c r="J170">
        <v>3</v>
      </c>
      <c r="K170">
        <v>14</v>
      </c>
      <c r="L170">
        <v>8.0833333333333339</v>
      </c>
    </row>
    <row r="171" spans="1:12">
      <c r="A171" s="33">
        <v>42903</v>
      </c>
      <c r="B171" s="35">
        <v>107</v>
      </c>
      <c r="C171" s="35">
        <v>3</v>
      </c>
      <c r="D171" s="35">
        <v>13</v>
      </c>
      <c r="E171" s="36">
        <v>7.9333333333333336</v>
      </c>
      <c r="H171" s="33">
        <v>42897</v>
      </c>
      <c r="I171">
        <v>117</v>
      </c>
      <c r="J171">
        <v>3</v>
      </c>
      <c r="K171">
        <v>14</v>
      </c>
      <c r="L171">
        <v>8.25</v>
      </c>
    </row>
    <row r="172" spans="1:12">
      <c r="A172" s="33">
        <v>42904</v>
      </c>
      <c r="B172" s="35">
        <v>110</v>
      </c>
      <c r="C172" s="35">
        <v>3</v>
      </c>
      <c r="D172" s="35">
        <v>13</v>
      </c>
      <c r="E172" s="36">
        <v>8.1833333333333336</v>
      </c>
      <c r="H172" s="33">
        <v>42898</v>
      </c>
      <c r="I172">
        <v>93</v>
      </c>
      <c r="J172">
        <v>2</v>
      </c>
      <c r="K172">
        <v>10</v>
      </c>
      <c r="L172">
        <v>9.3000000000000007</v>
      </c>
    </row>
    <row r="173" spans="1:12">
      <c r="A173" s="33">
        <v>42905</v>
      </c>
      <c r="B173" s="35">
        <v>46</v>
      </c>
      <c r="C173" s="35">
        <v>1</v>
      </c>
      <c r="D173" s="35">
        <v>5</v>
      </c>
      <c r="E173" s="36">
        <v>9.1999999999999993</v>
      </c>
      <c r="H173" s="33">
        <v>42899</v>
      </c>
      <c r="I173">
        <v>102</v>
      </c>
      <c r="J173">
        <v>2</v>
      </c>
      <c r="K173">
        <v>10</v>
      </c>
      <c r="L173">
        <v>10.199999999999999</v>
      </c>
    </row>
    <row r="174" spans="1:12">
      <c r="A174" s="33">
        <v>42906</v>
      </c>
      <c r="B174" s="35">
        <v>60</v>
      </c>
      <c r="C174" s="35">
        <v>1</v>
      </c>
      <c r="D174" s="35">
        <v>5</v>
      </c>
      <c r="E174" s="36">
        <v>12</v>
      </c>
      <c r="H174" s="33">
        <v>42900</v>
      </c>
      <c r="I174">
        <v>92</v>
      </c>
      <c r="J174">
        <v>2</v>
      </c>
      <c r="K174">
        <v>10</v>
      </c>
      <c r="L174">
        <v>9.1999999999999993</v>
      </c>
    </row>
    <row r="175" spans="1:12">
      <c r="A175" s="33">
        <v>42907</v>
      </c>
      <c r="B175" s="35">
        <v>88</v>
      </c>
      <c r="C175" s="35">
        <v>2</v>
      </c>
      <c r="D175" s="35">
        <v>10</v>
      </c>
      <c r="E175" s="36">
        <v>8.8000000000000007</v>
      </c>
      <c r="H175" s="33">
        <v>42901</v>
      </c>
      <c r="I175">
        <v>109</v>
      </c>
      <c r="J175">
        <v>3</v>
      </c>
      <c r="K175">
        <v>13</v>
      </c>
      <c r="L175">
        <v>8.1</v>
      </c>
    </row>
    <row r="176" spans="1:12">
      <c r="A176" s="33">
        <v>42908</v>
      </c>
      <c r="B176" s="35">
        <v>99</v>
      </c>
      <c r="C176" s="35">
        <v>2</v>
      </c>
      <c r="D176" s="35">
        <v>10</v>
      </c>
      <c r="E176" s="36">
        <v>9.9</v>
      </c>
      <c r="H176" s="33">
        <v>42902</v>
      </c>
      <c r="I176">
        <v>105</v>
      </c>
      <c r="J176">
        <v>3</v>
      </c>
      <c r="K176">
        <v>13</v>
      </c>
      <c r="L176">
        <v>7.7666666666666666</v>
      </c>
    </row>
    <row r="177" spans="1:12">
      <c r="A177" s="33">
        <v>42909</v>
      </c>
      <c r="B177" s="35">
        <v>88</v>
      </c>
      <c r="C177" s="35">
        <v>2</v>
      </c>
      <c r="D177" s="35">
        <v>10</v>
      </c>
      <c r="E177" s="36">
        <v>8.8000000000000007</v>
      </c>
      <c r="H177" s="33">
        <v>42903</v>
      </c>
      <c r="I177">
        <v>107</v>
      </c>
      <c r="J177">
        <v>3</v>
      </c>
      <c r="K177">
        <v>13</v>
      </c>
      <c r="L177">
        <v>7.9333333333333336</v>
      </c>
    </row>
    <row r="178" spans="1:12">
      <c r="A178" s="33">
        <v>42910</v>
      </c>
      <c r="B178" s="35">
        <v>81</v>
      </c>
      <c r="C178" s="35">
        <v>2</v>
      </c>
      <c r="D178" s="35">
        <v>10</v>
      </c>
      <c r="E178" s="36">
        <v>8.1</v>
      </c>
      <c r="H178" s="33">
        <v>42904</v>
      </c>
      <c r="I178">
        <v>110</v>
      </c>
      <c r="J178">
        <v>3</v>
      </c>
      <c r="K178">
        <v>13</v>
      </c>
      <c r="L178">
        <v>8.1833333333333336</v>
      </c>
    </row>
    <row r="179" spans="1:12">
      <c r="A179" s="33">
        <v>42912</v>
      </c>
      <c r="B179" s="35">
        <v>75</v>
      </c>
      <c r="C179" s="35">
        <v>1</v>
      </c>
      <c r="D179" s="35">
        <v>5</v>
      </c>
      <c r="E179" s="36">
        <v>15</v>
      </c>
      <c r="H179" s="33">
        <v>42905</v>
      </c>
      <c r="I179">
        <v>46</v>
      </c>
      <c r="J179">
        <v>1</v>
      </c>
      <c r="K179">
        <v>5</v>
      </c>
      <c r="L179">
        <v>9.1999999999999993</v>
      </c>
    </row>
    <row r="180" spans="1:12">
      <c r="A180" s="33">
        <v>42913</v>
      </c>
      <c r="B180" s="35">
        <v>68</v>
      </c>
      <c r="C180" s="35">
        <v>2</v>
      </c>
      <c r="D180" s="35">
        <v>8</v>
      </c>
      <c r="E180" s="36">
        <v>8.5</v>
      </c>
      <c r="H180" s="33">
        <v>42906</v>
      </c>
      <c r="I180">
        <v>60</v>
      </c>
      <c r="J180">
        <v>1</v>
      </c>
      <c r="K180">
        <v>5</v>
      </c>
      <c r="L180">
        <v>12</v>
      </c>
    </row>
    <row r="181" spans="1:12">
      <c r="A181" s="33">
        <v>42914</v>
      </c>
      <c r="B181" s="35">
        <v>80</v>
      </c>
      <c r="C181" s="35">
        <v>1</v>
      </c>
      <c r="D181" s="35">
        <v>5</v>
      </c>
      <c r="E181" s="36">
        <v>16</v>
      </c>
      <c r="H181" s="33">
        <v>42907</v>
      </c>
      <c r="I181">
        <v>88</v>
      </c>
      <c r="J181">
        <v>2</v>
      </c>
      <c r="K181">
        <v>10</v>
      </c>
      <c r="L181">
        <v>8.8000000000000007</v>
      </c>
    </row>
    <row r="182" spans="1:12">
      <c r="A182" s="33">
        <v>42915</v>
      </c>
      <c r="B182" s="35">
        <v>59</v>
      </c>
      <c r="C182" s="35">
        <v>1</v>
      </c>
      <c r="D182" s="35">
        <v>5</v>
      </c>
      <c r="E182" s="36">
        <v>11.8</v>
      </c>
      <c r="H182" s="33">
        <v>42908</v>
      </c>
      <c r="I182">
        <v>99</v>
      </c>
      <c r="J182">
        <v>2</v>
      </c>
      <c r="K182">
        <v>10</v>
      </c>
      <c r="L182">
        <v>9.9</v>
      </c>
    </row>
    <row r="183" spans="1:12">
      <c r="A183" s="33">
        <v>42916</v>
      </c>
      <c r="B183" s="35">
        <v>69</v>
      </c>
      <c r="C183" s="35">
        <v>1</v>
      </c>
      <c r="D183" s="35">
        <v>5</v>
      </c>
      <c r="E183" s="36">
        <v>13.8</v>
      </c>
      <c r="H183" s="33">
        <v>42909</v>
      </c>
      <c r="I183">
        <v>88</v>
      </c>
      <c r="J183">
        <v>2</v>
      </c>
      <c r="K183">
        <v>10</v>
      </c>
      <c r="L183">
        <v>8.8000000000000007</v>
      </c>
    </row>
    <row r="184" spans="1:12">
      <c r="A184" s="33">
        <v>42917</v>
      </c>
      <c r="B184" s="35">
        <v>99</v>
      </c>
      <c r="C184" s="35">
        <v>2</v>
      </c>
      <c r="D184" s="35">
        <v>10</v>
      </c>
      <c r="E184" s="36">
        <v>9.8999999999999986</v>
      </c>
      <c r="H184" s="33">
        <v>42910</v>
      </c>
      <c r="I184">
        <v>81</v>
      </c>
      <c r="J184">
        <v>2</v>
      </c>
      <c r="K184">
        <v>10</v>
      </c>
      <c r="L184">
        <v>8.1</v>
      </c>
    </row>
    <row r="185" spans="1:12">
      <c r="A185" s="33">
        <v>42918</v>
      </c>
      <c r="B185" s="35">
        <v>112</v>
      </c>
      <c r="C185" s="35">
        <v>3</v>
      </c>
      <c r="D185" s="35">
        <v>13</v>
      </c>
      <c r="E185" s="36">
        <v>8.3166666666666664</v>
      </c>
      <c r="H185" s="33">
        <v>42912</v>
      </c>
      <c r="I185">
        <v>75</v>
      </c>
      <c r="J185">
        <v>1</v>
      </c>
      <c r="K185">
        <v>5</v>
      </c>
      <c r="L185">
        <v>15</v>
      </c>
    </row>
    <row r="186" spans="1:12">
      <c r="A186" s="33">
        <v>42919</v>
      </c>
      <c r="B186" s="35">
        <v>112</v>
      </c>
      <c r="C186" s="35">
        <v>3</v>
      </c>
      <c r="D186" s="35">
        <v>13</v>
      </c>
      <c r="E186" s="36">
        <v>8.3166666666666664</v>
      </c>
      <c r="H186" s="33">
        <v>42913</v>
      </c>
      <c r="I186">
        <v>68</v>
      </c>
      <c r="J186">
        <v>2</v>
      </c>
      <c r="K186">
        <v>8</v>
      </c>
      <c r="L186">
        <v>8.5</v>
      </c>
    </row>
    <row r="187" spans="1:12">
      <c r="A187" s="33">
        <v>42920</v>
      </c>
      <c r="B187" s="35">
        <v>113</v>
      </c>
      <c r="C187" s="35">
        <v>3</v>
      </c>
      <c r="D187" s="35">
        <v>13</v>
      </c>
      <c r="E187" s="36">
        <v>8.4</v>
      </c>
      <c r="H187" s="33">
        <v>42914</v>
      </c>
      <c r="I187">
        <v>80</v>
      </c>
      <c r="J187">
        <v>1</v>
      </c>
      <c r="K187">
        <v>5</v>
      </c>
      <c r="L187">
        <v>16</v>
      </c>
    </row>
    <row r="188" spans="1:12">
      <c r="A188" s="33">
        <v>42921</v>
      </c>
      <c r="B188" s="35">
        <v>112</v>
      </c>
      <c r="C188" s="35">
        <v>3</v>
      </c>
      <c r="D188" s="35">
        <v>13</v>
      </c>
      <c r="E188" s="36">
        <v>8.3166666666666664</v>
      </c>
      <c r="H188" s="33">
        <v>42915</v>
      </c>
      <c r="I188">
        <v>59</v>
      </c>
      <c r="J188">
        <v>1</v>
      </c>
      <c r="K188">
        <v>5</v>
      </c>
      <c r="L188">
        <v>11.8</v>
      </c>
    </row>
    <row r="189" spans="1:12">
      <c r="A189" s="33">
        <v>42922</v>
      </c>
      <c r="B189" s="35">
        <v>104</v>
      </c>
      <c r="C189" s="35">
        <v>3</v>
      </c>
      <c r="D189" s="35">
        <v>12</v>
      </c>
      <c r="E189" s="36">
        <v>8.1222222222222218</v>
      </c>
      <c r="H189" s="33">
        <v>42916</v>
      </c>
      <c r="I189">
        <v>69</v>
      </c>
      <c r="J189">
        <v>1</v>
      </c>
      <c r="K189">
        <v>5</v>
      </c>
      <c r="L189">
        <v>13.8</v>
      </c>
    </row>
    <row r="190" spans="1:12">
      <c r="A190" s="33">
        <v>42923</v>
      </c>
      <c r="B190" s="35">
        <v>113</v>
      </c>
      <c r="C190" s="35">
        <v>3</v>
      </c>
      <c r="D190" s="35">
        <v>13</v>
      </c>
      <c r="E190" s="36">
        <v>8.4</v>
      </c>
      <c r="H190" s="33">
        <v>42917</v>
      </c>
      <c r="I190">
        <v>99</v>
      </c>
      <c r="J190">
        <v>2</v>
      </c>
      <c r="K190">
        <v>10</v>
      </c>
      <c r="L190">
        <v>9.8999999999999986</v>
      </c>
    </row>
    <row r="191" spans="1:12">
      <c r="A191" s="33">
        <v>42924</v>
      </c>
      <c r="B191" s="35">
        <v>115</v>
      </c>
      <c r="C191" s="35">
        <v>3</v>
      </c>
      <c r="D191" s="35">
        <v>13</v>
      </c>
      <c r="E191" s="36">
        <v>8.5666666666666664</v>
      </c>
      <c r="H191" s="33">
        <v>42918</v>
      </c>
      <c r="I191">
        <v>112</v>
      </c>
      <c r="J191">
        <v>3</v>
      </c>
      <c r="K191">
        <v>13</v>
      </c>
      <c r="L191">
        <v>8.3166666666666664</v>
      </c>
    </row>
    <row r="192" spans="1:12">
      <c r="A192" s="33">
        <v>42925</v>
      </c>
      <c r="B192" s="35">
        <v>96</v>
      </c>
      <c r="C192" s="35">
        <v>2</v>
      </c>
      <c r="D192" s="35">
        <v>9</v>
      </c>
      <c r="E192" s="36">
        <v>10.475</v>
      </c>
      <c r="H192" s="33">
        <v>42919</v>
      </c>
      <c r="I192">
        <v>112</v>
      </c>
      <c r="J192">
        <v>3</v>
      </c>
      <c r="K192">
        <v>13</v>
      </c>
      <c r="L192">
        <v>8.3166666666666664</v>
      </c>
    </row>
    <row r="193" spans="1:12">
      <c r="A193" s="33">
        <v>42926</v>
      </c>
      <c r="B193" s="35">
        <v>101</v>
      </c>
      <c r="C193" s="35">
        <v>2</v>
      </c>
      <c r="D193" s="35">
        <v>10</v>
      </c>
      <c r="E193" s="36">
        <v>10.1</v>
      </c>
      <c r="H193" s="33">
        <v>42920</v>
      </c>
      <c r="I193">
        <v>113</v>
      </c>
      <c r="J193">
        <v>3</v>
      </c>
      <c r="K193">
        <v>13</v>
      </c>
      <c r="L193">
        <v>8.4</v>
      </c>
    </row>
    <row r="194" spans="1:12">
      <c r="A194" s="33">
        <v>42927</v>
      </c>
      <c r="B194" s="35">
        <v>119</v>
      </c>
      <c r="C194" s="35">
        <v>3</v>
      </c>
      <c r="D194" s="35">
        <v>13</v>
      </c>
      <c r="E194" s="36">
        <v>8.9</v>
      </c>
      <c r="H194" s="33">
        <v>42921</v>
      </c>
      <c r="I194">
        <v>112</v>
      </c>
      <c r="J194">
        <v>3</v>
      </c>
      <c r="K194">
        <v>13</v>
      </c>
      <c r="L194">
        <v>8.3166666666666664</v>
      </c>
    </row>
    <row r="195" spans="1:12">
      <c r="A195" s="33">
        <v>42928</v>
      </c>
      <c r="B195" s="35">
        <v>125</v>
      </c>
      <c r="C195" s="35">
        <v>3</v>
      </c>
      <c r="D195" s="35">
        <v>13</v>
      </c>
      <c r="E195" s="36">
        <v>9.4</v>
      </c>
      <c r="H195" s="33">
        <v>42922</v>
      </c>
      <c r="I195">
        <v>104</v>
      </c>
      <c r="J195">
        <v>3</v>
      </c>
      <c r="K195">
        <v>12</v>
      </c>
      <c r="L195">
        <v>8.1222222222222218</v>
      </c>
    </row>
    <row r="196" spans="1:12">
      <c r="A196" s="33">
        <v>42929</v>
      </c>
      <c r="B196" s="35">
        <v>115</v>
      </c>
      <c r="C196" s="35">
        <v>3</v>
      </c>
      <c r="D196" s="35">
        <v>13</v>
      </c>
      <c r="E196" s="36">
        <v>8.5666666666666664</v>
      </c>
      <c r="H196" s="33">
        <v>42923</v>
      </c>
      <c r="I196">
        <v>113</v>
      </c>
      <c r="J196">
        <v>3</v>
      </c>
      <c r="K196">
        <v>13</v>
      </c>
      <c r="L196">
        <v>8.4</v>
      </c>
    </row>
    <row r="197" spans="1:12">
      <c r="A197" s="33">
        <v>42930</v>
      </c>
      <c r="B197" s="35">
        <v>118</v>
      </c>
      <c r="C197" s="35">
        <v>3</v>
      </c>
      <c r="D197" s="35">
        <v>13</v>
      </c>
      <c r="E197" s="36">
        <v>8.8166666666666664</v>
      </c>
      <c r="H197" s="33">
        <v>42924</v>
      </c>
      <c r="I197">
        <v>115</v>
      </c>
      <c r="J197">
        <v>3</v>
      </c>
      <c r="K197">
        <v>13</v>
      </c>
      <c r="L197">
        <v>8.5666666666666664</v>
      </c>
    </row>
    <row r="198" spans="1:12">
      <c r="A198" s="33">
        <v>42931</v>
      </c>
      <c r="B198" s="35">
        <v>121</v>
      </c>
      <c r="C198" s="35">
        <v>3</v>
      </c>
      <c r="D198" s="35">
        <v>13</v>
      </c>
      <c r="E198" s="36">
        <v>9.0666666666666664</v>
      </c>
      <c r="H198" s="33">
        <v>42925</v>
      </c>
      <c r="I198">
        <v>96</v>
      </c>
      <c r="J198">
        <v>2</v>
      </c>
      <c r="K198">
        <v>9</v>
      </c>
      <c r="L198">
        <v>10.475</v>
      </c>
    </row>
    <row r="199" spans="1:12">
      <c r="A199" s="33">
        <v>42932</v>
      </c>
      <c r="B199" s="35">
        <v>98</v>
      </c>
      <c r="C199" s="35">
        <v>2</v>
      </c>
      <c r="D199" s="35">
        <v>10</v>
      </c>
      <c r="E199" s="36">
        <v>9.8000000000000007</v>
      </c>
      <c r="H199" s="33">
        <v>42926</v>
      </c>
      <c r="I199">
        <v>101</v>
      </c>
      <c r="J199">
        <v>2</v>
      </c>
      <c r="K199">
        <v>10</v>
      </c>
      <c r="L199">
        <v>10.1</v>
      </c>
    </row>
    <row r="200" spans="1:12">
      <c r="A200" s="33">
        <v>42933</v>
      </c>
      <c r="B200" s="35">
        <v>112</v>
      </c>
      <c r="C200" s="35">
        <v>2</v>
      </c>
      <c r="D200" s="35">
        <v>10</v>
      </c>
      <c r="E200" s="36">
        <v>11.2</v>
      </c>
      <c r="H200" s="33">
        <v>42927</v>
      </c>
      <c r="I200">
        <v>119</v>
      </c>
      <c r="J200">
        <v>3</v>
      </c>
      <c r="K200">
        <v>13</v>
      </c>
      <c r="L200">
        <v>8.9</v>
      </c>
    </row>
    <row r="201" spans="1:12">
      <c r="A201" s="33">
        <v>42934</v>
      </c>
      <c r="B201" s="35">
        <v>119</v>
      </c>
      <c r="C201" s="35">
        <v>2</v>
      </c>
      <c r="D201" s="35">
        <v>10</v>
      </c>
      <c r="E201" s="36">
        <v>11.899999999999999</v>
      </c>
      <c r="H201" s="33">
        <v>42928</v>
      </c>
      <c r="I201">
        <v>125</v>
      </c>
      <c r="J201">
        <v>3</v>
      </c>
      <c r="K201">
        <v>13</v>
      </c>
      <c r="L201">
        <v>9.4</v>
      </c>
    </row>
    <row r="202" spans="1:12">
      <c r="A202" s="33">
        <v>42935</v>
      </c>
      <c r="B202" s="35">
        <v>125</v>
      </c>
      <c r="C202" s="35">
        <v>2</v>
      </c>
      <c r="D202" s="35">
        <v>10</v>
      </c>
      <c r="E202" s="36">
        <v>12.5</v>
      </c>
      <c r="H202" s="33">
        <v>42929</v>
      </c>
      <c r="I202">
        <v>115</v>
      </c>
      <c r="J202">
        <v>3</v>
      </c>
      <c r="K202">
        <v>13</v>
      </c>
      <c r="L202">
        <v>8.5666666666666664</v>
      </c>
    </row>
    <row r="203" spans="1:12">
      <c r="A203" s="33">
        <v>42936</v>
      </c>
      <c r="B203" s="35">
        <v>117</v>
      </c>
      <c r="C203" s="35">
        <v>2</v>
      </c>
      <c r="D203" s="35">
        <v>10</v>
      </c>
      <c r="E203" s="36">
        <v>11.7</v>
      </c>
      <c r="H203" s="33">
        <v>42930</v>
      </c>
      <c r="I203">
        <v>118</v>
      </c>
      <c r="J203">
        <v>3</v>
      </c>
      <c r="K203">
        <v>13</v>
      </c>
      <c r="L203">
        <v>8.8166666666666664</v>
      </c>
    </row>
    <row r="204" spans="1:12">
      <c r="A204" s="33">
        <v>42937</v>
      </c>
      <c r="B204" s="35">
        <v>109</v>
      </c>
      <c r="C204" s="35">
        <v>2</v>
      </c>
      <c r="D204" s="35">
        <v>10</v>
      </c>
      <c r="E204" s="36">
        <v>10.899999999999999</v>
      </c>
      <c r="H204" s="33">
        <v>42931</v>
      </c>
      <c r="I204">
        <v>121</v>
      </c>
      <c r="J204">
        <v>3</v>
      </c>
      <c r="K204">
        <v>13</v>
      </c>
      <c r="L204">
        <v>9.0666666666666664</v>
      </c>
    </row>
    <row r="205" spans="1:12">
      <c r="A205" s="33">
        <v>42938</v>
      </c>
      <c r="B205" s="35">
        <v>127</v>
      </c>
      <c r="C205" s="35">
        <v>3</v>
      </c>
      <c r="D205" s="35">
        <v>13</v>
      </c>
      <c r="E205" s="36">
        <v>9.5666666666666664</v>
      </c>
      <c r="H205" s="33">
        <v>42932</v>
      </c>
      <c r="I205">
        <v>98</v>
      </c>
      <c r="J205">
        <v>2</v>
      </c>
      <c r="K205">
        <v>10</v>
      </c>
      <c r="L205">
        <v>9.8000000000000007</v>
      </c>
    </row>
    <row r="206" spans="1:12">
      <c r="A206" s="33">
        <v>42939</v>
      </c>
      <c r="B206" s="35">
        <v>136</v>
      </c>
      <c r="C206" s="35">
        <v>3</v>
      </c>
      <c r="D206" s="35">
        <v>13</v>
      </c>
      <c r="E206" s="36">
        <v>10.316666666666666</v>
      </c>
      <c r="H206" s="33">
        <v>42933</v>
      </c>
      <c r="I206">
        <v>112</v>
      </c>
      <c r="J206">
        <v>2</v>
      </c>
      <c r="K206">
        <v>10</v>
      </c>
      <c r="L206">
        <v>11.2</v>
      </c>
    </row>
    <row r="207" spans="1:12">
      <c r="A207" s="33">
        <v>42940</v>
      </c>
      <c r="B207" s="35">
        <v>110</v>
      </c>
      <c r="C207" s="35">
        <v>2</v>
      </c>
      <c r="D207" s="35">
        <v>9</v>
      </c>
      <c r="E207" s="36">
        <v>12.025</v>
      </c>
      <c r="F207" t="s">
        <v>262</v>
      </c>
      <c r="H207" s="33">
        <v>42934</v>
      </c>
      <c r="I207">
        <v>119</v>
      </c>
      <c r="J207">
        <v>2</v>
      </c>
      <c r="K207">
        <v>10</v>
      </c>
      <c r="L207">
        <v>11.899999999999999</v>
      </c>
    </row>
    <row r="208" spans="1:12">
      <c r="A208" s="33">
        <v>42941</v>
      </c>
      <c r="B208" s="35">
        <v>115</v>
      </c>
      <c r="C208" s="35">
        <v>2</v>
      </c>
      <c r="D208" s="35">
        <v>9</v>
      </c>
      <c r="E208" s="36">
        <v>12.525</v>
      </c>
      <c r="H208" s="33">
        <v>42935</v>
      </c>
      <c r="I208">
        <v>125</v>
      </c>
      <c r="J208">
        <v>2</v>
      </c>
      <c r="K208">
        <v>10</v>
      </c>
      <c r="L208">
        <v>12.5</v>
      </c>
    </row>
    <row r="209" spans="1:12">
      <c r="A209" s="33">
        <v>42942</v>
      </c>
      <c r="B209" s="35">
        <v>94</v>
      </c>
      <c r="C209" s="35">
        <v>2</v>
      </c>
      <c r="D209" s="35">
        <v>9</v>
      </c>
      <c r="E209" s="36">
        <v>10.425000000000001</v>
      </c>
      <c r="H209" s="33">
        <v>42936</v>
      </c>
      <c r="I209">
        <v>117</v>
      </c>
      <c r="J209">
        <v>2</v>
      </c>
      <c r="K209">
        <v>10</v>
      </c>
      <c r="L209">
        <v>11.7</v>
      </c>
    </row>
    <row r="210" spans="1:12">
      <c r="A210" s="33">
        <v>42943</v>
      </c>
      <c r="B210" s="35">
        <v>91</v>
      </c>
      <c r="C210" s="35">
        <v>2</v>
      </c>
      <c r="D210" s="35">
        <v>8</v>
      </c>
      <c r="E210" s="36">
        <v>11.375</v>
      </c>
      <c r="H210" s="33">
        <v>42937</v>
      </c>
      <c r="I210">
        <v>109</v>
      </c>
      <c r="J210">
        <v>2</v>
      </c>
      <c r="K210">
        <v>10</v>
      </c>
      <c r="L210">
        <v>10.899999999999999</v>
      </c>
    </row>
    <row r="211" spans="1:12">
      <c r="A211" s="33">
        <v>42944</v>
      </c>
      <c r="B211" s="35">
        <v>63</v>
      </c>
      <c r="C211" s="35">
        <v>1</v>
      </c>
      <c r="D211" s="35">
        <v>5</v>
      </c>
      <c r="E211" s="36">
        <v>12.6</v>
      </c>
      <c r="H211" s="33">
        <v>42938</v>
      </c>
      <c r="I211">
        <v>127</v>
      </c>
      <c r="J211">
        <v>3</v>
      </c>
      <c r="K211">
        <v>13</v>
      </c>
      <c r="L211">
        <v>9.5666666666666664</v>
      </c>
    </row>
    <row r="212" spans="1:12">
      <c r="A212" s="33">
        <v>42945</v>
      </c>
      <c r="B212" s="35">
        <v>81</v>
      </c>
      <c r="C212" s="35">
        <v>2</v>
      </c>
      <c r="D212" s="35">
        <v>9</v>
      </c>
      <c r="E212" s="36">
        <v>8.9250000000000007</v>
      </c>
      <c r="H212" s="33">
        <v>42939</v>
      </c>
      <c r="I212">
        <v>136</v>
      </c>
      <c r="J212">
        <v>3</v>
      </c>
      <c r="K212">
        <v>13</v>
      </c>
      <c r="L212">
        <v>10.316666666666666</v>
      </c>
    </row>
    <row r="213" spans="1:12">
      <c r="A213" s="33">
        <v>42946</v>
      </c>
      <c r="B213" s="35">
        <v>86</v>
      </c>
      <c r="C213" s="35">
        <v>2</v>
      </c>
      <c r="D213" s="35">
        <v>9</v>
      </c>
      <c r="E213" s="36">
        <v>9.4250000000000007</v>
      </c>
      <c r="H213" s="33">
        <v>42940</v>
      </c>
      <c r="I213">
        <v>110</v>
      </c>
      <c r="J213">
        <v>2</v>
      </c>
      <c r="K213">
        <v>9</v>
      </c>
      <c r="L213">
        <v>12.025</v>
      </c>
    </row>
    <row r="214" spans="1:12">
      <c r="A214" s="33">
        <v>42947</v>
      </c>
      <c r="B214" s="35">
        <v>101</v>
      </c>
      <c r="C214" s="35">
        <v>3</v>
      </c>
      <c r="D214" s="35">
        <v>12</v>
      </c>
      <c r="E214" s="36">
        <v>8.3944444444444457</v>
      </c>
      <c r="H214" s="33">
        <v>42941</v>
      </c>
      <c r="I214">
        <v>115</v>
      </c>
      <c r="J214">
        <v>2</v>
      </c>
      <c r="K214">
        <v>9</v>
      </c>
      <c r="L214">
        <v>12.525</v>
      </c>
    </row>
    <row r="215" spans="1:12">
      <c r="A215" s="33">
        <v>42948</v>
      </c>
      <c r="B215" s="35">
        <v>117</v>
      </c>
      <c r="C215" s="35">
        <v>4</v>
      </c>
      <c r="D215" s="35">
        <v>14</v>
      </c>
      <c r="E215" s="36">
        <v>8.3958333333333339</v>
      </c>
      <c r="H215" s="33">
        <v>42942</v>
      </c>
      <c r="I215">
        <v>94</v>
      </c>
      <c r="J215">
        <v>2</v>
      </c>
      <c r="K215">
        <v>9</v>
      </c>
      <c r="L215">
        <v>10.425000000000001</v>
      </c>
    </row>
    <row r="216" spans="1:12">
      <c r="A216" s="33">
        <v>42949</v>
      </c>
      <c r="B216" s="35">
        <v>130</v>
      </c>
      <c r="C216" s="35">
        <v>4</v>
      </c>
      <c r="D216" s="35">
        <v>14</v>
      </c>
      <c r="E216" s="36">
        <v>9.2083333333333339</v>
      </c>
      <c r="H216" s="33">
        <v>42943</v>
      </c>
      <c r="I216">
        <v>91</v>
      </c>
      <c r="J216">
        <v>2</v>
      </c>
      <c r="K216">
        <v>8</v>
      </c>
      <c r="L216">
        <v>11.375</v>
      </c>
    </row>
    <row r="217" spans="1:12">
      <c r="A217" s="33">
        <v>42950</v>
      </c>
      <c r="B217" s="35">
        <v>132</v>
      </c>
      <c r="C217" s="35">
        <v>4</v>
      </c>
      <c r="D217" s="35">
        <v>14</v>
      </c>
      <c r="E217" s="36">
        <v>9.3333333333333339</v>
      </c>
      <c r="H217" s="33">
        <v>42944</v>
      </c>
      <c r="I217">
        <v>63</v>
      </c>
      <c r="J217">
        <v>1</v>
      </c>
      <c r="K217">
        <v>5</v>
      </c>
      <c r="L217">
        <v>12.6</v>
      </c>
    </row>
    <row r="218" spans="1:12">
      <c r="A218" s="33">
        <v>42951</v>
      </c>
      <c r="B218" s="35">
        <v>125</v>
      </c>
      <c r="C218" s="35">
        <v>4</v>
      </c>
      <c r="D218" s="35">
        <v>14</v>
      </c>
      <c r="E218" s="36">
        <v>8.8958333333333339</v>
      </c>
      <c r="H218" s="33">
        <v>42945</v>
      </c>
      <c r="I218">
        <v>81</v>
      </c>
      <c r="J218">
        <v>2</v>
      </c>
      <c r="K218">
        <v>9</v>
      </c>
      <c r="L218">
        <v>8.9250000000000007</v>
      </c>
    </row>
    <row r="219" spans="1:12">
      <c r="A219" s="33">
        <v>42952</v>
      </c>
      <c r="B219" s="35">
        <v>94</v>
      </c>
      <c r="C219" s="35">
        <v>3</v>
      </c>
      <c r="D219" s="35">
        <v>10</v>
      </c>
      <c r="E219" s="36">
        <v>9.2777777777777786</v>
      </c>
      <c r="H219" s="33">
        <v>42946</v>
      </c>
      <c r="I219">
        <v>86</v>
      </c>
      <c r="J219">
        <v>2</v>
      </c>
      <c r="K219">
        <v>9</v>
      </c>
      <c r="L219">
        <v>9.4250000000000007</v>
      </c>
    </row>
    <row r="220" spans="1:12">
      <c r="A220" s="33">
        <v>42953</v>
      </c>
      <c r="B220" s="35">
        <v>74</v>
      </c>
      <c r="C220" s="35">
        <v>2</v>
      </c>
      <c r="D220" s="35">
        <v>8</v>
      </c>
      <c r="E220" s="36">
        <v>9.0666666666666664</v>
      </c>
      <c r="H220" s="33">
        <v>42947</v>
      </c>
      <c r="I220">
        <v>101</v>
      </c>
      <c r="J220">
        <v>3</v>
      </c>
      <c r="K220">
        <v>12</v>
      </c>
      <c r="L220">
        <v>8.3944444444444457</v>
      </c>
    </row>
    <row r="221" spans="1:12">
      <c r="A221" s="33">
        <v>42954</v>
      </c>
      <c r="B221" s="35">
        <v>104</v>
      </c>
      <c r="C221" s="35">
        <v>3</v>
      </c>
      <c r="D221" s="35">
        <v>11</v>
      </c>
      <c r="E221" s="36">
        <v>9.6388888888888875</v>
      </c>
      <c r="F221" t="s">
        <v>262</v>
      </c>
      <c r="H221" s="33">
        <v>42948</v>
      </c>
      <c r="I221">
        <v>117</v>
      </c>
      <c r="J221">
        <v>4</v>
      </c>
      <c r="K221">
        <v>14</v>
      </c>
      <c r="L221">
        <v>8.3958333333333339</v>
      </c>
    </row>
    <row r="222" spans="1:12">
      <c r="A222" s="33">
        <v>42955</v>
      </c>
      <c r="B222" s="35">
        <v>106</v>
      </c>
      <c r="C222" s="35">
        <v>3</v>
      </c>
      <c r="D222" s="35">
        <v>11</v>
      </c>
      <c r="E222" s="36">
        <v>9.8055555555555554</v>
      </c>
      <c r="H222" s="33">
        <v>42949</v>
      </c>
      <c r="I222">
        <v>130</v>
      </c>
      <c r="J222">
        <v>4</v>
      </c>
      <c r="K222">
        <v>14</v>
      </c>
      <c r="L222">
        <v>9.2083333333333339</v>
      </c>
    </row>
    <row r="223" spans="1:12">
      <c r="A223" s="33">
        <v>42956</v>
      </c>
      <c r="B223" s="35">
        <v>98</v>
      </c>
      <c r="C223" s="35">
        <v>3</v>
      </c>
      <c r="D223" s="35">
        <v>11</v>
      </c>
      <c r="E223" s="36">
        <v>9.1388888888888875</v>
      </c>
      <c r="H223" s="33">
        <v>42950</v>
      </c>
      <c r="I223">
        <v>132</v>
      </c>
      <c r="J223">
        <v>4</v>
      </c>
      <c r="K223">
        <v>14</v>
      </c>
      <c r="L223">
        <v>9.3333333333333339</v>
      </c>
    </row>
    <row r="224" spans="1:12">
      <c r="A224" s="33">
        <v>42957</v>
      </c>
      <c r="B224" s="35">
        <v>120</v>
      </c>
      <c r="C224" s="35">
        <v>4</v>
      </c>
      <c r="D224" s="35">
        <v>14</v>
      </c>
      <c r="E224" s="36">
        <v>8.625</v>
      </c>
      <c r="H224" s="33">
        <v>42951</v>
      </c>
      <c r="I224">
        <v>125</v>
      </c>
      <c r="J224">
        <v>4</v>
      </c>
      <c r="K224">
        <v>14</v>
      </c>
      <c r="L224">
        <v>8.8958333333333339</v>
      </c>
    </row>
    <row r="225" spans="1:12">
      <c r="A225" s="33">
        <v>42958</v>
      </c>
      <c r="B225" s="35">
        <v>117</v>
      </c>
      <c r="C225" s="46">
        <v>4</v>
      </c>
      <c r="D225" s="46">
        <v>14</v>
      </c>
      <c r="E225" s="47">
        <v>8.4375</v>
      </c>
      <c r="H225" s="33">
        <v>42952</v>
      </c>
      <c r="I225">
        <v>94</v>
      </c>
      <c r="J225">
        <v>3</v>
      </c>
      <c r="K225">
        <v>10</v>
      </c>
      <c r="L225">
        <v>9.2777777777777786</v>
      </c>
    </row>
    <row r="226" spans="1:12">
      <c r="A226" s="33">
        <v>42959</v>
      </c>
      <c r="B226" s="35">
        <v>115</v>
      </c>
      <c r="C226" s="46">
        <v>4</v>
      </c>
      <c r="D226" s="46">
        <v>14</v>
      </c>
      <c r="E226" s="47">
        <v>8.3125</v>
      </c>
      <c r="H226" s="33">
        <v>42953</v>
      </c>
      <c r="I226">
        <v>74</v>
      </c>
      <c r="J226">
        <v>2</v>
      </c>
      <c r="K226">
        <v>8</v>
      </c>
      <c r="L226">
        <v>9.0666666666666664</v>
      </c>
    </row>
    <row r="227" spans="1:12">
      <c r="A227" s="33">
        <v>42960</v>
      </c>
      <c r="B227" s="35">
        <v>116</v>
      </c>
      <c r="C227" s="46">
        <v>4</v>
      </c>
      <c r="D227" s="46">
        <v>14</v>
      </c>
      <c r="E227" s="47">
        <v>8.375</v>
      </c>
      <c r="H227" s="33">
        <v>42954</v>
      </c>
      <c r="I227">
        <v>104</v>
      </c>
      <c r="J227">
        <v>3</v>
      </c>
      <c r="K227">
        <v>11</v>
      </c>
      <c r="L227">
        <v>9.6388888888888875</v>
      </c>
    </row>
    <row r="228" spans="1:12">
      <c r="A228" s="33">
        <v>42961</v>
      </c>
      <c r="B228" s="35">
        <v>89</v>
      </c>
      <c r="C228" s="46">
        <v>2</v>
      </c>
      <c r="D228" s="46">
        <v>8</v>
      </c>
      <c r="E228" s="47">
        <v>11.233333333333334</v>
      </c>
      <c r="H228" s="33">
        <v>42955</v>
      </c>
      <c r="I228">
        <v>106</v>
      </c>
      <c r="J228">
        <v>3</v>
      </c>
      <c r="K228">
        <v>11</v>
      </c>
      <c r="L228">
        <v>9.8055555555555554</v>
      </c>
    </row>
    <row r="229" spans="1:12">
      <c r="A229" s="33">
        <v>42962</v>
      </c>
      <c r="B229" s="35">
        <v>103</v>
      </c>
      <c r="C229" s="46">
        <v>3</v>
      </c>
      <c r="D229" s="46">
        <v>12</v>
      </c>
      <c r="E229" s="47">
        <v>8.8888888888888875</v>
      </c>
      <c r="H229" s="33">
        <v>42956</v>
      </c>
      <c r="I229">
        <v>98</v>
      </c>
      <c r="J229">
        <v>3</v>
      </c>
      <c r="K229">
        <v>11</v>
      </c>
      <c r="L229">
        <v>9.1388888888888875</v>
      </c>
    </row>
    <row r="230" spans="1:12">
      <c r="A230" s="33">
        <v>42963</v>
      </c>
      <c r="B230" s="35">
        <v>103</v>
      </c>
      <c r="C230" s="46">
        <v>3</v>
      </c>
      <c r="D230" s="46">
        <v>12</v>
      </c>
      <c r="E230" s="47">
        <v>8.8888888888888875</v>
      </c>
      <c r="H230" s="33">
        <v>42957</v>
      </c>
      <c r="I230">
        <v>120</v>
      </c>
      <c r="J230">
        <v>4</v>
      </c>
      <c r="K230">
        <v>14</v>
      </c>
      <c r="L230">
        <v>8.625</v>
      </c>
    </row>
    <row r="231" spans="1:12">
      <c r="A231" s="33">
        <v>42964</v>
      </c>
      <c r="B231" s="35">
        <v>107</v>
      </c>
      <c r="C231" s="46">
        <v>3</v>
      </c>
      <c r="D231" s="46">
        <v>12</v>
      </c>
      <c r="E231" s="47">
        <v>9.2222222222222214</v>
      </c>
      <c r="H231" s="33">
        <v>42958</v>
      </c>
      <c r="I231">
        <v>117</v>
      </c>
      <c r="J231">
        <v>4</v>
      </c>
      <c r="K231">
        <v>14</v>
      </c>
      <c r="L231">
        <v>8.4375</v>
      </c>
    </row>
    <row r="232" spans="1:12">
      <c r="A232" s="33">
        <v>42965</v>
      </c>
      <c r="B232" s="35">
        <v>80</v>
      </c>
      <c r="C232" s="46">
        <v>2</v>
      </c>
      <c r="D232" s="46">
        <v>9</v>
      </c>
      <c r="E232" s="47">
        <v>9</v>
      </c>
      <c r="H232" s="33">
        <v>42959</v>
      </c>
      <c r="I232">
        <v>115</v>
      </c>
      <c r="J232">
        <v>4</v>
      </c>
      <c r="K232">
        <v>14</v>
      </c>
      <c r="L232">
        <v>8.3125</v>
      </c>
    </row>
    <row r="233" spans="1:12">
      <c r="A233" s="33">
        <v>42966</v>
      </c>
      <c r="B233" s="35">
        <v>96</v>
      </c>
      <c r="C233" s="46">
        <v>2</v>
      </c>
      <c r="D233" s="46">
        <v>10</v>
      </c>
      <c r="E233" s="47">
        <v>9.6</v>
      </c>
      <c r="H233" s="33">
        <v>42960</v>
      </c>
      <c r="I233">
        <v>116</v>
      </c>
      <c r="J233">
        <v>4</v>
      </c>
      <c r="K233">
        <v>14</v>
      </c>
      <c r="L233">
        <v>8.375</v>
      </c>
    </row>
    <row r="234" spans="1:12">
      <c r="A234" s="33">
        <v>42967</v>
      </c>
      <c r="B234" s="35">
        <v>101</v>
      </c>
      <c r="C234" s="46">
        <v>2</v>
      </c>
      <c r="D234" s="46">
        <v>10</v>
      </c>
      <c r="E234" s="47">
        <v>10.1</v>
      </c>
      <c r="H234" s="33">
        <v>42961</v>
      </c>
      <c r="I234">
        <v>89</v>
      </c>
      <c r="J234">
        <v>2</v>
      </c>
      <c r="K234">
        <v>8</v>
      </c>
      <c r="L234">
        <v>11.233333333333334</v>
      </c>
    </row>
    <row r="235" spans="1:12">
      <c r="A235" s="33">
        <v>42968</v>
      </c>
      <c r="B235" s="35">
        <v>93</v>
      </c>
      <c r="C235" s="46">
        <v>2</v>
      </c>
      <c r="D235" s="46">
        <v>10</v>
      </c>
      <c r="E235" s="47">
        <v>9.3000000000000007</v>
      </c>
      <c r="H235" s="33">
        <v>42962</v>
      </c>
      <c r="I235">
        <v>103</v>
      </c>
      <c r="J235">
        <v>3</v>
      </c>
      <c r="K235">
        <v>12</v>
      </c>
      <c r="L235">
        <v>8.8888888888888875</v>
      </c>
    </row>
    <row r="236" spans="1:12">
      <c r="A236" s="33">
        <v>42969</v>
      </c>
      <c r="B236" s="35">
        <v>111</v>
      </c>
      <c r="C236" s="46">
        <v>3</v>
      </c>
      <c r="D236" s="46">
        <v>13</v>
      </c>
      <c r="E236" s="47">
        <v>8.4</v>
      </c>
      <c r="H236" s="33">
        <v>42963</v>
      </c>
      <c r="I236">
        <v>103</v>
      </c>
      <c r="J236">
        <v>3</v>
      </c>
      <c r="K236">
        <v>12</v>
      </c>
      <c r="L236">
        <v>8.8888888888888875</v>
      </c>
    </row>
    <row r="237" spans="1:12">
      <c r="A237" s="33">
        <v>42970</v>
      </c>
      <c r="B237" s="35">
        <v>116</v>
      </c>
      <c r="C237" s="46">
        <v>3</v>
      </c>
      <c r="D237" s="46">
        <v>13</v>
      </c>
      <c r="E237" s="47">
        <v>8.8166666666666664</v>
      </c>
      <c r="H237" s="33">
        <v>42964</v>
      </c>
      <c r="I237">
        <v>107</v>
      </c>
      <c r="J237">
        <v>3</v>
      </c>
      <c r="K237">
        <v>12</v>
      </c>
      <c r="L237">
        <v>9.2222222222222214</v>
      </c>
    </row>
    <row r="238" spans="1:12">
      <c r="A238" s="33">
        <v>42971</v>
      </c>
      <c r="B238" s="35">
        <v>116</v>
      </c>
      <c r="C238" s="46">
        <v>3</v>
      </c>
      <c r="D238" s="46">
        <v>13</v>
      </c>
      <c r="E238" s="47">
        <v>8.8166666666666664</v>
      </c>
      <c r="H238" s="33">
        <v>42965</v>
      </c>
      <c r="I238">
        <v>80</v>
      </c>
      <c r="J238">
        <v>2</v>
      </c>
      <c r="K238">
        <v>9</v>
      </c>
      <c r="L238">
        <v>9</v>
      </c>
    </row>
    <row r="239" spans="1:12">
      <c r="A239" s="33">
        <v>42972</v>
      </c>
      <c r="B239" s="35">
        <v>113</v>
      </c>
      <c r="C239" s="46">
        <v>3</v>
      </c>
      <c r="D239" s="46">
        <v>13</v>
      </c>
      <c r="E239" s="47">
        <v>8.5666666666666664</v>
      </c>
      <c r="H239" s="33">
        <v>42966</v>
      </c>
      <c r="I239">
        <v>96</v>
      </c>
      <c r="J239">
        <v>2</v>
      </c>
      <c r="K239">
        <v>10</v>
      </c>
      <c r="L239">
        <v>9.6</v>
      </c>
    </row>
    <row r="240" spans="1:12">
      <c r="A240" s="33">
        <v>42973</v>
      </c>
      <c r="B240" s="35">
        <v>87</v>
      </c>
      <c r="C240" s="46">
        <v>2</v>
      </c>
      <c r="D240" s="46">
        <v>10</v>
      </c>
      <c r="E240" s="47">
        <v>8.6999999999999993</v>
      </c>
      <c r="H240" s="33">
        <v>42967</v>
      </c>
      <c r="I240">
        <v>101</v>
      </c>
      <c r="J240">
        <v>2</v>
      </c>
      <c r="K240">
        <v>10</v>
      </c>
      <c r="L240">
        <v>10.1</v>
      </c>
    </row>
    <row r="241" spans="1:12">
      <c r="A241" s="33">
        <v>42974</v>
      </c>
      <c r="B241" s="35">
        <v>91</v>
      </c>
      <c r="C241" s="46">
        <v>2</v>
      </c>
      <c r="D241" s="46">
        <v>10</v>
      </c>
      <c r="E241" s="47">
        <v>9.1</v>
      </c>
      <c r="H241" s="33">
        <v>42968</v>
      </c>
      <c r="I241">
        <v>93</v>
      </c>
      <c r="J241">
        <v>2</v>
      </c>
      <c r="K241">
        <v>10</v>
      </c>
      <c r="L241">
        <v>9.3000000000000007</v>
      </c>
    </row>
    <row r="242" spans="1:12">
      <c r="A242" s="33">
        <v>42975</v>
      </c>
      <c r="B242" s="35">
        <v>102</v>
      </c>
      <c r="C242" s="46">
        <v>2</v>
      </c>
      <c r="D242" s="46">
        <v>10</v>
      </c>
      <c r="E242" s="47">
        <v>10.199999999999999</v>
      </c>
      <c r="H242" s="33">
        <v>42969</v>
      </c>
      <c r="I242">
        <v>111</v>
      </c>
      <c r="J242">
        <v>3</v>
      </c>
      <c r="K242">
        <v>13</v>
      </c>
      <c r="L242">
        <v>8.4</v>
      </c>
    </row>
    <row r="243" spans="1:12">
      <c r="A243" s="33">
        <v>42976</v>
      </c>
      <c r="B243" s="35">
        <v>105</v>
      </c>
      <c r="C243" s="46">
        <v>2</v>
      </c>
      <c r="D243" s="46">
        <v>10</v>
      </c>
      <c r="E243" s="47">
        <v>10.5</v>
      </c>
      <c r="H243" s="33">
        <v>42970</v>
      </c>
      <c r="I243">
        <v>116</v>
      </c>
      <c r="J243">
        <v>3</v>
      </c>
      <c r="K243">
        <v>13</v>
      </c>
      <c r="L243">
        <v>8.8166666666666664</v>
      </c>
    </row>
    <row r="244" spans="1:12">
      <c r="A244" s="33">
        <v>42977</v>
      </c>
      <c r="B244" s="35">
        <v>97</v>
      </c>
      <c r="C244" s="46">
        <v>2</v>
      </c>
      <c r="D244" s="46">
        <v>10</v>
      </c>
      <c r="E244" s="47">
        <v>9.6999999999999993</v>
      </c>
      <c r="H244" s="33">
        <v>42971</v>
      </c>
      <c r="I244">
        <v>116</v>
      </c>
      <c r="J244">
        <v>3</v>
      </c>
      <c r="K244">
        <v>13</v>
      </c>
      <c r="L244">
        <v>8.8166666666666664</v>
      </c>
    </row>
    <row r="245" spans="1:12">
      <c r="A245" s="33">
        <v>42978</v>
      </c>
      <c r="B245" s="35">
        <v>94</v>
      </c>
      <c r="C245" s="46">
        <v>2</v>
      </c>
      <c r="D245" s="46">
        <v>10</v>
      </c>
      <c r="E245" s="47">
        <v>9.3999999999999986</v>
      </c>
      <c r="H245" s="33">
        <v>42972</v>
      </c>
      <c r="I245">
        <v>113</v>
      </c>
      <c r="J245">
        <v>3</v>
      </c>
      <c r="K245">
        <v>13</v>
      </c>
      <c r="L245">
        <v>8.5666666666666664</v>
      </c>
    </row>
    <row r="246" spans="1:12">
      <c r="A246" s="33">
        <v>42979</v>
      </c>
      <c r="B246" s="35">
        <v>91</v>
      </c>
      <c r="C246" s="46">
        <v>2</v>
      </c>
      <c r="D246" s="46">
        <v>10</v>
      </c>
      <c r="E246" s="47">
        <v>9.1</v>
      </c>
      <c r="H246" s="33">
        <v>42973</v>
      </c>
      <c r="I246">
        <v>87</v>
      </c>
      <c r="J246">
        <v>2</v>
      </c>
      <c r="K246">
        <v>10</v>
      </c>
      <c r="L246">
        <v>8.6999999999999993</v>
      </c>
    </row>
    <row r="247" spans="1:12">
      <c r="A247" s="33">
        <v>42980</v>
      </c>
      <c r="B247" s="35">
        <v>81</v>
      </c>
      <c r="C247" s="46">
        <v>2</v>
      </c>
      <c r="D247" s="46">
        <v>10</v>
      </c>
      <c r="E247" s="47">
        <v>8.1</v>
      </c>
      <c r="H247" s="33">
        <v>42974</v>
      </c>
      <c r="I247">
        <v>91</v>
      </c>
      <c r="J247">
        <v>2</v>
      </c>
      <c r="K247">
        <v>10</v>
      </c>
      <c r="L247">
        <v>9.1</v>
      </c>
    </row>
    <row r="248" spans="1:12">
      <c r="A248" s="33">
        <v>42981</v>
      </c>
      <c r="B248" s="35">
        <v>93</v>
      </c>
      <c r="C248" s="46">
        <v>2</v>
      </c>
      <c r="D248" s="46">
        <v>10</v>
      </c>
      <c r="E248" s="47">
        <v>9.3000000000000007</v>
      </c>
      <c r="H248" s="33">
        <v>42975</v>
      </c>
      <c r="I248">
        <v>102</v>
      </c>
      <c r="J248">
        <v>2</v>
      </c>
      <c r="K248">
        <v>10</v>
      </c>
      <c r="L248">
        <v>10.199999999999999</v>
      </c>
    </row>
    <row r="249" spans="1:12">
      <c r="A249" s="33">
        <v>42982</v>
      </c>
      <c r="B249" s="35">
        <v>86</v>
      </c>
      <c r="C249" s="46">
        <v>2</v>
      </c>
      <c r="D249" s="46">
        <v>10</v>
      </c>
      <c r="E249" s="47">
        <v>8.6</v>
      </c>
      <c r="H249" s="33">
        <v>42976</v>
      </c>
      <c r="I249">
        <v>105</v>
      </c>
      <c r="J249">
        <v>2</v>
      </c>
      <c r="K249">
        <v>10</v>
      </c>
      <c r="L249">
        <v>10.5</v>
      </c>
    </row>
    <row r="250" spans="1:12">
      <c r="A250" s="33">
        <v>42983</v>
      </c>
      <c r="B250" s="35">
        <v>122</v>
      </c>
      <c r="C250" s="46">
        <v>3</v>
      </c>
      <c r="D250" s="46">
        <v>14</v>
      </c>
      <c r="E250" s="47">
        <v>8.75</v>
      </c>
      <c r="H250" s="33">
        <v>42977</v>
      </c>
      <c r="I250">
        <v>97</v>
      </c>
      <c r="J250">
        <v>2</v>
      </c>
      <c r="K250">
        <v>10</v>
      </c>
      <c r="L250">
        <v>9.6999999999999993</v>
      </c>
    </row>
    <row r="251" spans="1:12">
      <c r="A251" s="33">
        <v>42984</v>
      </c>
      <c r="B251" s="35">
        <v>121</v>
      </c>
      <c r="C251" s="46">
        <v>3</v>
      </c>
      <c r="D251" s="46">
        <v>13</v>
      </c>
      <c r="E251" s="47">
        <v>9.2333333333333325</v>
      </c>
      <c r="H251" s="33">
        <v>42978</v>
      </c>
      <c r="I251">
        <v>94</v>
      </c>
      <c r="J251">
        <v>2</v>
      </c>
      <c r="K251">
        <v>10</v>
      </c>
      <c r="L251">
        <v>9.3999999999999986</v>
      </c>
    </row>
    <row r="252" spans="1:12">
      <c r="A252" s="33">
        <v>42985</v>
      </c>
      <c r="B252" s="35">
        <v>117</v>
      </c>
      <c r="C252" s="46">
        <v>3</v>
      </c>
      <c r="D252" s="46">
        <v>13</v>
      </c>
      <c r="E252" s="47">
        <v>8.9</v>
      </c>
      <c r="H252" s="33">
        <v>42979</v>
      </c>
      <c r="I252">
        <v>91</v>
      </c>
      <c r="J252">
        <v>2</v>
      </c>
      <c r="K252">
        <v>10</v>
      </c>
      <c r="L252">
        <v>9.1</v>
      </c>
    </row>
    <row r="253" spans="1:12">
      <c r="A253" s="33">
        <v>42986</v>
      </c>
      <c r="B253" s="35">
        <v>121</v>
      </c>
      <c r="C253" s="46">
        <v>3</v>
      </c>
      <c r="D253" s="46">
        <v>14</v>
      </c>
      <c r="E253" s="47">
        <v>8.6833333333333318</v>
      </c>
      <c r="H253" s="33">
        <v>42980</v>
      </c>
      <c r="I253">
        <v>81</v>
      </c>
      <c r="J253">
        <v>2</v>
      </c>
      <c r="K253">
        <v>10</v>
      </c>
      <c r="L253">
        <v>8.1</v>
      </c>
    </row>
    <row r="254" spans="1:12">
      <c r="A254" s="33">
        <v>42987</v>
      </c>
      <c r="B254" s="35">
        <v>119</v>
      </c>
      <c r="C254" s="46">
        <v>3</v>
      </c>
      <c r="D254" s="46">
        <v>14</v>
      </c>
      <c r="E254" s="47">
        <v>8.5499999999999989</v>
      </c>
      <c r="H254" s="33">
        <v>42981</v>
      </c>
      <c r="I254">
        <v>93</v>
      </c>
      <c r="J254">
        <v>2</v>
      </c>
      <c r="K254">
        <v>10</v>
      </c>
      <c r="L254">
        <v>9.3000000000000007</v>
      </c>
    </row>
    <row r="255" spans="1:12">
      <c r="A255" s="33">
        <v>42988</v>
      </c>
      <c r="B255" s="35">
        <v>88</v>
      </c>
      <c r="C255" s="46">
        <v>2</v>
      </c>
      <c r="D255" s="46">
        <v>9</v>
      </c>
      <c r="E255" s="47">
        <v>9.7249999999999996</v>
      </c>
      <c r="H255" s="33">
        <v>42982</v>
      </c>
      <c r="I255">
        <v>86</v>
      </c>
      <c r="J255">
        <v>2</v>
      </c>
      <c r="K255">
        <v>10</v>
      </c>
      <c r="L255">
        <v>8.6</v>
      </c>
    </row>
    <row r="256" spans="1:12">
      <c r="A256" s="33">
        <v>42989</v>
      </c>
      <c r="B256" s="35">
        <v>89</v>
      </c>
      <c r="C256" s="46">
        <v>2</v>
      </c>
      <c r="D256" s="46">
        <v>9</v>
      </c>
      <c r="E256" s="47">
        <v>9.8249999999999993</v>
      </c>
      <c r="H256" s="33">
        <v>42983</v>
      </c>
      <c r="I256">
        <v>122</v>
      </c>
      <c r="J256">
        <v>3</v>
      </c>
      <c r="K256">
        <v>14</v>
      </c>
      <c r="L256">
        <v>8.75</v>
      </c>
    </row>
    <row r="257" spans="1:12">
      <c r="A257" s="33">
        <v>42990</v>
      </c>
      <c r="B257" s="35">
        <v>89</v>
      </c>
      <c r="C257" s="46">
        <v>2</v>
      </c>
      <c r="D257" s="46">
        <v>9</v>
      </c>
      <c r="E257" s="47">
        <v>9.8249999999999993</v>
      </c>
      <c r="H257" s="33">
        <v>42984</v>
      </c>
      <c r="I257">
        <v>121</v>
      </c>
      <c r="J257">
        <v>3</v>
      </c>
      <c r="K257">
        <v>13</v>
      </c>
      <c r="L257">
        <v>9.2333333333333325</v>
      </c>
    </row>
    <row r="258" spans="1:12">
      <c r="A258" s="33">
        <v>42991</v>
      </c>
      <c r="B258" s="35">
        <v>103</v>
      </c>
      <c r="C258" s="46">
        <v>2</v>
      </c>
      <c r="D258" s="46">
        <v>10</v>
      </c>
      <c r="E258" s="47">
        <v>10.3</v>
      </c>
      <c r="H258" s="33">
        <v>42985</v>
      </c>
      <c r="I258">
        <v>117</v>
      </c>
      <c r="J258">
        <v>3</v>
      </c>
      <c r="K258">
        <v>13</v>
      </c>
      <c r="L258">
        <v>8.9</v>
      </c>
    </row>
    <row r="259" spans="1:12">
      <c r="A259" s="33">
        <v>42992</v>
      </c>
      <c r="B259" s="35">
        <v>100</v>
      </c>
      <c r="C259" s="46">
        <v>2</v>
      </c>
      <c r="D259" s="46">
        <v>10</v>
      </c>
      <c r="E259" s="47">
        <v>10</v>
      </c>
      <c r="F259" t="s">
        <v>262</v>
      </c>
      <c r="H259" s="33">
        <v>42986</v>
      </c>
      <c r="I259">
        <v>121</v>
      </c>
      <c r="J259">
        <v>3</v>
      </c>
      <c r="K259">
        <v>14</v>
      </c>
      <c r="L259">
        <v>8.6833333333333318</v>
      </c>
    </row>
    <row r="260" spans="1:12">
      <c r="A260" s="33">
        <v>42993</v>
      </c>
      <c r="B260" s="35">
        <v>99</v>
      </c>
      <c r="C260" s="46">
        <v>2</v>
      </c>
      <c r="D260" s="46">
        <v>10</v>
      </c>
      <c r="E260" s="47">
        <v>9.9</v>
      </c>
      <c r="H260" s="33">
        <v>42987</v>
      </c>
      <c r="I260">
        <v>119</v>
      </c>
      <c r="J260">
        <v>3</v>
      </c>
      <c r="K260">
        <v>14</v>
      </c>
      <c r="L260">
        <v>8.5499999999999989</v>
      </c>
    </row>
    <row r="261" spans="1:12">
      <c r="A261" s="33">
        <v>42994</v>
      </c>
      <c r="B261" s="35">
        <v>106</v>
      </c>
      <c r="C261" s="46">
        <v>2</v>
      </c>
      <c r="D261" s="46">
        <v>10</v>
      </c>
      <c r="E261" s="47">
        <v>10.600000000000001</v>
      </c>
      <c r="H261" s="33">
        <v>42988</v>
      </c>
      <c r="I261">
        <v>88</v>
      </c>
      <c r="J261">
        <v>2</v>
      </c>
      <c r="K261">
        <v>9</v>
      </c>
      <c r="L261">
        <v>9.7249999999999996</v>
      </c>
    </row>
    <row r="262" spans="1:12">
      <c r="A262" s="33">
        <v>42995</v>
      </c>
      <c r="B262" s="35">
        <v>106</v>
      </c>
      <c r="C262" s="46">
        <v>2</v>
      </c>
      <c r="D262" s="46">
        <v>10</v>
      </c>
      <c r="E262" s="47">
        <v>10.600000000000001</v>
      </c>
      <c r="H262" s="33">
        <v>42989</v>
      </c>
      <c r="I262">
        <v>89</v>
      </c>
      <c r="J262">
        <v>2</v>
      </c>
      <c r="K262">
        <v>9</v>
      </c>
      <c r="L262">
        <v>9.8249999999999993</v>
      </c>
    </row>
    <row r="263" spans="1:12">
      <c r="A263" s="33">
        <v>42996</v>
      </c>
      <c r="B263" s="35">
        <v>93</v>
      </c>
      <c r="C263" s="46">
        <v>2</v>
      </c>
      <c r="D263" s="46">
        <v>10</v>
      </c>
      <c r="E263" s="47">
        <v>9.3000000000000007</v>
      </c>
      <c r="H263" s="33">
        <v>42990</v>
      </c>
      <c r="I263">
        <v>89</v>
      </c>
      <c r="J263">
        <v>2</v>
      </c>
      <c r="K263">
        <v>9</v>
      </c>
      <c r="L263">
        <v>9.8249999999999993</v>
      </c>
    </row>
    <row r="264" spans="1:12">
      <c r="A264" s="33">
        <v>42997</v>
      </c>
      <c r="B264" s="35">
        <v>88</v>
      </c>
      <c r="C264" s="46">
        <v>2</v>
      </c>
      <c r="D264" s="46">
        <v>10</v>
      </c>
      <c r="E264" s="47">
        <v>8.8000000000000007</v>
      </c>
      <c r="H264" s="33">
        <v>42991</v>
      </c>
      <c r="I264">
        <v>103</v>
      </c>
      <c r="J264">
        <v>2</v>
      </c>
      <c r="K264">
        <v>10</v>
      </c>
      <c r="L264">
        <v>10.3</v>
      </c>
    </row>
    <row r="265" spans="1:12">
      <c r="A265" s="33">
        <v>42998</v>
      </c>
      <c r="B265" s="35">
        <v>99</v>
      </c>
      <c r="C265" s="46">
        <v>2</v>
      </c>
      <c r="D265" s="46">
        <v>10</v>
      </c>
      <c r="E265" s="47">
        <v>9.8999999999999986</v>
      </c>
      <c r="H265" s="33">
        <v>42992</v>
      </c>
      <c r="I265">
        <v>100</v>
      </c>
      <c r="J265">
        <v>2</v>
      </c>
      <c r="K265">
        <v>10</v>
      </c>
      <c r="L265">
        <v>10</v>
      </c>
    </row>
    <row r="266" spans="1:12">
      <c r="A266" s="33">
        <v>42999</v>
      </c>
      <c r="B266" s="35">
        <v>90</v>
      </c>
      <c r="C266" s="46">
        <v>2</v>
      </c>
      <c r="D266" s="46">
        <v>10</v>
      </c>
      <c r="E266" s="47">
        <v>9</v>
      </c>
      <c r="H266" s="33">
        <v>42993</v>
      </c>
      <c r="I266">
        <v>99</v>
      </c>
      <c r="J266">
        <v>2</v>
      </c>
      <c r="K266">
        <v>10</v>
      </c>
      <c r="L266">
        <v>9.9</v>
      </c>
    </row>
    <row r="267" spans="1:12">
      <c r="A267" s="33">
        <v>43000</v>
      </c>
      <c r="B267" s="35">
        <v>94</v>
      </c>
      <c r="C267" s="46">
        <v>2</v>
      </c>
      <c r="D267" s="46">
        <v>10</v>
      </c>
      <c r="E267" s="47">
        <v>9.3999999999999986</v>
      </c>
      <c r="H267" s="33">
        <v>42994</v>
      </c>
      <c r="I267">
        <v>106</v>
      </c>
      <c r="J267">
        <v>2</v>
      </c>
      <c r="K267">
        <v>10</v>
      </c>
      <c r="L267">
        <v>10.600000000000001</v>
      </c>
    </row>
    <row r="268" spans="1:12">
      <c r="A268" s="33">
        <v>43001</v>
      </c>
      <c r="B268" s="35">
        <v>89</v>
      </c>
      <c r="C268" s="46">
        <v>2</v>
      </c>
      <c r="D268" s="46">
        <v>10</v>
      </c>
      <c r="E268" s="47">
        <v>8.8999999999999986</v>
      </c>
      <c r="H268" s="33">
        <v>42995</v>
      </c>
      <c r="I268">
        <v>106</v>
      </c>
      <c r="J268">
        <v>2</v>
      </c>
      <c r="K268">
        <v>10</v>
      </c>
      <c r="L268">
        <v>10.600000000000001</v>
      </c>
    </row>
    <row r="269" spans="1:12">
      <c r="A269" s="33">
        <v>43003</v>
      </c>
      <c r="B269" s="35">
        <v>45</v>
      </c>
      <c r="C269" s="46">
        <v>1</v>
      </c>
      <c r="D269" s="46">
        <v>5</v>
      </c>
      <c r="E269" s="47">
        <v>9</v>
      </c>
      <c r="H269" s="33">
        <v>42996</v>
      </c>
      <c r="I269">
        <v>93</v>
      </c>
      <c r="J269">
        <v>2</v>
      </c>
      <c r="K269">
        <v>10</v>
      </c>
      <c r="L269">
        <v>9.3000000000000007</v>
      </c>
    </row>
    <row r="270" spans="1:12">
      <c r="A270" s="33">
        <v>43004</v>
      </c>
      <c r="B270" s="35">
        <v>89</v>
      </c>
      <c r="C270" s="46">
        <v>2</v>
      </c>
      <c r="D270" s="46">
        <v>10</v>
      </c>
      <c r="E270" s="47">
        <v>8.8999999999999986</v>
      </c>
      <c r="H270" s="33">
        <v>42997</v>
      </c>
      <c r="I270">
        <v>88</v>
      </c>
      <c r="J270">
        <v>2</v>
      </c>
      <c r="K270">
        <v>10</v>
      </c>
      <c r="L270">
        <v>8.8000000000000007</v>
      </c>
    </row>
    <row r="271" spans="1:12">
      <c r="A271" s="33">
        <v>43005</v>
      </c>
      <c r="B271" s="35">
        <v>92</v>
      </c>
      <c r="C271" s="46">
        <v>2</v>
      </c>
      <c r="D271" s="46">
        <v>10</v>
      </c>
      <c r="E271" s="47">
        <v>9.1999999999999993</v>
      </c>
      <c r="H271" s="33">
        <v>42998</v>
      </c>
      <c r="I271">
        <v>99</v>
      </c>
      <c r="J271">
        <v>2</v>
      </c>
      <c r="K271">
        <v>10</v>
      </c>
      <c r="L271">
        <v>9.8999999999999986</v>
      </c>
    </row>
    <row r="272" spans="1:12">
      <c r="A272" s="33">
        <v>43006</v>
      </c>
      <c r="B272" s="35">
        <v>63</v>
      </c>
      <c r="C272" s="46">
        <v>1</v>
      </c>
      <c r="D272" s="46">
        <v>5</v>
      </c>
      <c r="E272" s="47">
        <v>12.6</v>
      </c>
      <c r="H272" s="33">
        <v>42999</v>
      </c>
      <c r="I272">
        <v>90</v>
      </c>
      <c r="J272">
        <v>2</v>
      </c>
      <c r="K272">
        <v>10</v>
      </c>
      <c r="L272">
        <v>9</v>
      </c>
    </row>
    <row r="273" spans="1:12">
      <c r="A273" s="33">
        <v>43007</v>
      </c>
      <c r="B273" s="35">
        <v>55</v>
      </c>
      <c r="C273" s="46">
        <v>1</v>
      </c>
      <c r="D273" s="46">
        <v>5</v>
      </c>
      <c r="E273" s="47">
        <v>11</v>
      </c>
      <c r="H273" s="33">
        <v>43000</v>
      </c>
      <c r="I273">
        <v>94</v>
      </c>
      <c r="J273">
        <v>2</v>
      </c>
      <c r="K273">
        <v>10</v>
      </c>
      <c r="L273">
        <v>9.3999999999999986</v>
      </c>
    </row>
    <row r="274" spans="1:12">
      <c r="A274" s="33">
        <v>43008</v>
      </c>
      <c r="B274" s="35">
        <v>80</v>
      </c>
      <c r="C274" s="46">
        <v>2</v>
      </c>
      <c r="D274" s="46">
        <v>10</v>
      </c>
      <c r="E274" s="47">
        <v>8</v>
      </c>
      <c r="H274" s="33">
        <v>43001</v>
      </c>
      <c r="I274">
        <v>89</v>
      </c>
      <c r="J274">
        <v>2</v>
      </c>
      <c r="K274">
        <v>10</v>
      </c>
      <c r="L274">
        <v>8.8999999999999986</v>
      </c>
    </row>
    <row r="275" spans="1:12">
      <c r="A275" s="33">
        <v>43009</v>
      </c>
      <c r="B275" s="35">
        <v>88</v>
      </c>
      <c r="C275" s="46">
        <v>2</v>
      </c>
      <c r="D275" s="46">
        <v>10</v>
      </c>
      <c r="E275" s="47">
        <v>8.8000000000000007</v>
      </c>
      <c r="H275" s="33">
        <v>43003</v>
      </c>
      <c r="I275">
        <v>45</v>
      </c>
      <c r="J275">
        <v>1</v>
      </c>
      <c r="K275">
        <v>5</v>
      </c>
      <c r="L275">
        <v>9</v>
      </c>
    </row>
    <row r="276" spans="1:12">
      <c r="A276" s="33">
        <v>43010</v>
      </c>
      <c r="B276" s="35">
        <v>75</v>
      </c>
      <c r="C276" s="46">
        <v>2</v>
      </c>
      <c r="D276" s="46">
        <v>6</v>
      </c>
      <c r="E276" s="47">
        <v>12.5</v>
      </c>
      <c r="H276" s="33">
        <v>43004</v>
      </c>
      <c r="I276">
        <v>89</v>
      </c>
      <c r="J276">
        <v>2</v>
      </c>
      <c r="K276">
        <v>10</v>
      </c>
      <c r="L276">
        <v>8.8999999999999986</v>
      </c>
    </row>
    <row r="277" spans="1:12">
      <c r="A277" s="33">
        <v>43011</v>
      </c>
      <c r="B277" s="35">
        <v>64</v>
      </c>
      <c r="C277" s="46">
        <v>1</v>
      </c>
      <c r="D277" s="46">
        <v>5</v>
      </c>
      <c r="E277" s="47">
        <v>12.8</v>
      </c>
      <c r="H277" s="33">
        <v>43005</v>
      </c>
      <c r="I277">
        <v>92</v>
      </c>
      <c r="J277">
        <v>2</v>
      </c>
      <c r="K277">
        <v>10</v>
      </c>
      <c r="L277">
        <v>9.1999999999999993</v>
      </c>
    </row>
    <row r="278" spans="1:12">
      <c r="A278" s="33">
        <v>43012</v>
      </c>
      <c r="B278" s="35">
        <v>81</v>
      </c>
      <c r="C278" s="46">
        <v>2</v>
      </c>
      <c r="D278" s="46">
        <v>6</v>
      </c>
      <c r="E278" s="47">
        <v>13.5</v>
      </c>
      <c r="H278" s="33">
        <v>43006</v>
      </c>
      <c r="I278">
        <v>63</v>
      </c>
      <c r="J278">
        <v>1</v>
      </c>
      <c r="K278">
        <v>5</v>
      </c>
      <c r="L278">
        <v>12.6</v>
      </c>
    </row>
    <row r="279" spans="1:12">
      <c r="A279" s="33">
        <v>43013</v>
      </c>
      <c r="B279" s="35">
        <v>67</v>
      </c>
      <c r="C279" s="46">
        <v>1</v>
      </c>
      <c r="D279" s="46">
        <v>5</v>
      </c>
      <c r="E279" s="47">
        <v>13.4</v>
      </c>
      <c r="H279" s="33">
        <v>43007</v>
      </c>
      <c r="I279">
        <v>55</v>
      </c>
      <c r="J279">
        <v>1</v>
      </c>
      <c r="K279">
        <v>5</v>
      </c>
      <c r="L279">
        <v>11</v>
      </c>
    </row>
    <row r="280" spans="1:12">
      <c r="A280" s="33">
        <v>43014</v>
      </c>
      <c r="B280" s="35">
        <v>71</v>
      </c>
      <c r="C280" s="46">
        <v>1</v>
      </c>
      <c r="D280" s="46">
        <v>5</v>
      </c>
      <c r="E280" s="47">
        <v>14.2</v>
      </c>
      <c r="H280" s="33">
        <v>43008</v>
      </c>
      <c r="I280">
        <v>80</v>
      </c>
      <c r="J280">
        <v>2</v>
      </c>
      <c r="K280">
        <v>10</v>
      </c>
      <c r="L280">
        <v>8</v>
      </c>
    </row>
    <row r="281" spans="1:12">
      <c r="A281" s="33">
        <v>43015</v>
      </c>
      <c r="B281" s="35">
        <v>59</v>
      </c>
      <c r="C281" s="46">
        <v>1</v>
      </c>
      <c r="D281" s="46">
        <v>5</v>
      </c>
      <c r="E281" s="47">
        <v>11.8</v>
      </c>
      <c r="H281" s="33">
        <v>43009</v>
      </c>
      <c r="I281">
        <v>88</v>
      </c>
      <c r="J281">
        <v>2</v>
      </c>
      <c r="K281">
        <v>10</v>
      </c>
      <c r="L281">
        <v>8.8000000000000007</v>
      </c>
    </row>
    <row r="282" spans="1:12">
      <c r="A282" s="33">
        <v>43016</v>
      </c>
      <c r="B282" s="35">
        <v>73</v>
      </c>
      <c r="C282" s="46">
        <v>1</v>
      </c>
      <c r="D282" s="46">
        <v>5</v>
      </c>
      <c r="E282" s="47">
        <v>14.6</v>
      </c>
      <c r="H282" s="33">
        <v>43010</v>
      </c>
      <c r="I282">
        <v>75</v>
      </c>
      <c r="J282">
        <v>2</v>
      </c>
      <c r="K282">
        <v>6</v>
      </c>
      <c r="L282">
        <v>12.5</v>
      </c>
    </row>
    <row r="283" spans="1:12">
      <c r="A283" s="33">
        <v>43017</v>
      </c>
      <c r="B283" s="35">
        <v>61</v>
      </c>
      <c r="C283" s="46">
        <v>1</v>
      </c>
      <c r="D283" s="46">
        <v>5</v>
      </c>
      <c r="E283" s="47">
        <v>12.2</v>
      </c>
      <c r="H283" s="33">
        <v>43011</v>
      </c>
      <c r="I283">
        <v>64</v>
      </c>
      <c r="J283">
        <v>1</v>
      </c>
      <c r="K283">
        <v>5</v>
      </c>
      <c r="L283">
        <v>12.8</v>
      </c>
    </row>
    <row r="284" spans="1:12">
      <c r="A284" s="33">
        <v>43018</v>
      </c>
      <c r="B284" s="35">
        <v>90</v>
      </c>
      <c r="C284" s="46">
        <v>3</v>
      </c>
      <c r="D284" s="46">
        <v>11</v>
      </c>
      <c r="E284" s="47">
        <v>8.1944444444444446</v>
      </c>
      <c r="H284" s="33">
        <v>43012</v>
      </c>
      <c r="I284">
        <v>81</v>
      </c>
      <c r="J284">
        <v>2</v>
      </c>
      <c r="K284">
        <v>6</v>
      </c>
      <c r="L284">
        <v>13.5</v>
      </c>
    </row>
    <row r="285" spans="1:12">
      <c r="A285" s="33">
        <v>43019</v>
      </c>
      <c r="B285" s="35">
        <v>93</v>
      </c>
      <c r="C285" s="46">
        <v>3</v>
      </c>
      <c r="D285" s="46">
        <v>11</v>
      </c>
      <c r="E285" s="47">
        <v>8.4444444444444446</v>
      </c>
      <c r="H285" s="33">
        <v>43013</v>
      </c>
      <c r="I285">
        <v>67</v>
      </c>
      <c r="J285">
        <v>1</v>
      </c>
      <c r="K285">
        <v>5</v>
      </c>
      <c r="L285">
        <v>13.4</v>
      </c>
    </row>
    <row r="286" spans="1:12">
      <c r="A286" s="33">
        <v>43020</v>
      </c>
      <c r="B286" s="35">
        <v>88</v>
      </c>
      <c r="C286" s="46">
        <v>3</v>
      </c>
      <c r="D286" s="46">
        <v>11</v>
      </c>
      <c r="E286" s="47">
        <v>8.0277777777777786</v>
      </c>
      <c r="H286" s="33">
        <v>43014</v>
      </c>
      <c r="I286">
        <v>71</v>
      </c>
      <c r="J286">
        <v>1</v>
      </c>
      <c r="K286">
        <v>5</v>
      </c>
      <c r="L286">
        <v>14.2</v>
      </c>
    </row>
    <row r="287" spans="1:12">
      <c r="A287" s="33">
        <v>43021</v>
      </c>
      <c r="B287" s="35">
        <v>84</v>
      </c>
      <c r="C287" s="46">
        <v>3</v>
      </c>
      <c r="D287" s="46">
        <v>11</v>
      </c>
      <c r="E287" s="47">
        <v>7.6944444444444455</v>
      </c>
      <c r="H287" s="33">
        <v>43015</v>
      </c>
      <c r="I287">
        <v>59</v>
      </c>
      <c r="J287">
        <v>1</v>
      </c>
      <c r="K287">
        <v>5</v>
      </c>
      <c r="L287">
        <v>11.8</v>
      </c>
    </row>
    <row r="288" spans="1:12">
      <c r="A288" s="33">
        <v>43022</v>
      </c>
      <c r="B288" s="35">
        <v>92</v>
      </c>
      <c r="C288" s="46">
        <v>3</v>
      </c>
      <c r="D288" s="46">
        <v>11</v>
      </c>
      <c r="E288" s="47">
        <v>8.3611111111111125</v>
      </c>
      <c r="H288" s="33">
        <v>43016</v>
      </c>
      <c r="I288">
        <v>73</v>
      </c>
      <c r="J288">
        <v>1</v>
      </c>
      <c r="K288">
        <v>5</v>
      </c>
      <c r="L288">
        <v>14.6</v>
      </c>
    </row>
    <row r="289" spans="1:12">
      <c r="A289" s="33">
        <v>43023</v>
      </c>
      <c r="B289" s="35">
        <v>89</v>
      </c>
      <c r="C289" s="46">
        <v>3</v>
      </c>
      <c r="D289" s="46">
        <v>11</v>
      </c>
      <c r="E289" s="47">
        <v>8.1111111111111125</v>
      </c>
      <c r="H289" s="33">
        <v>43017</v>
      </c>
      <c r="I289">
        <v>61</v>
      </c>
      <c r="J289">
        <v>1</v>
      </c>
      <c r="K289">
        <v>5</v>
      </c>
      <c r="L289">
        <v>12.2</v>
      </c>
    </row>
    <row r="290" spans="1:12">
      <c r="A290" s="33">
        <v>43024</v>
      </c>
      <c r="B290" s="35">
        <v>70</v>
      </c>
      <c r="C290" s="46">
        <v>2</v>
      </c>
      <c r="D290" s="46">
        <v>8</v>
      </c>
      <c r="E290" s="47">
        <v>8.6666666666666679</v>
      </c>
      <c r="H290" s="33">
        <v>43018</v>
      </c>
      <c r="I290">
        <v>90</v>
      </c>
      <c r="J290">
        <v>3</v>
      </c>
      <c r="K290">
        <v>11</v>
      </c>
      <c r="L290">
        <v>8.1944444444444446</v>
      </c>
    </row>
    <row r="291" spans="1:12">
      <c r="A291" s="33">
        <v>43025</v>
      </c>
      <c r="B291" s="35">
        <v>84</v>
      </c>
      <c r="C291" s="46">
        <v>2</v>
      </c>
      <c r="D291" s="46">
        <v>8</v>
      </c>
      <c r="E291" s="47">
        <v>10.066666666666666</v>
      </c>
      <c r="H291" s="33">
        <v>43019</v>
      </c>
      <c r="I291">
        <v>93</v>
      </c>
      <c r="J291">
        <v>3</v>
      </c>
      <c r="K291">
        <v>11</v>
      </c>
      <c r="L291">
        <v>8.4444444444444446</v>
      </c>
    </row>
    <row r="292" spans="1:12">
      <c r="A292" s="33">
        <v>43026</v>
      </c>
      <c r="B292" s="35">
        <v>58</v>
      </c>
      <c r="C292" s="46">
        <v>1</v>
      </c>
      <c r="D292" s="46">
        <v>5</v>
      </c>
      <c r="E292" s="47">
        <v>11.6</v>
      </c>
      <c r="H292" s="33">
        <v>43020</v>
      </c>
      <c r="I292">
        <v>88</v>
      </c>
      <c r="J292">
        <v>3</v>
      </c>
      <c r="K292">
        <v>11</v>
      </c>
      <c r="L292">
        <v>8.0277777777777786</v>
      </c>
    </row>
    <row r="293" spans="1:12">
      <c r="A293" s="33">
        <v>43027</v>
      </c>
      <c r="B293" s="35">
        <v>87</v>
      </c>
      <c r="C293" s="46">
        <v>2</v>
      </c>
      <c r="D293" s="46">
        <v>10</v>
      </c>
      <c r="E293" s="47">
        <v>8.6999999999999993</v>
      </c>
      <c r="H293" s="33">
        <v>43021</v>
      </c>
      <c r="I293">
        <v>84</v>
      </c>
      <c r="J293">
        <v>3</v>
      </c>
      <c r="K293">
        <v>11</v>
      </c>
      <c r="L293">
        <v>7.6944444444444455</v>
      </c>
    </row>
    <row r="294" spans="1:12">
      <c r="A294" s="33">
        <v>43028</v>
      </c>
      <c r="B294" s="35">
        <v>83</v>
      </c>
      <c r="C294" s="46">
        <v>2</v>
      </c>
      <c r="D294" s="46">
        <v>10</v>
      </c>
      <c r="E294" s="47">
        <v>8.3000000000000007</v>
      </c>
      <c r="H294" s="33">
        <v>43022</v>
      </c>
      <c r="I294">
        <v>92</v>
      </c>
      <c r="J294">
        <v>3</v>
      </c>
      <c r="K294">
        <v>11</v>
      </c>
      <c r="L294">
        <v>8.3611111111111125</v>
      </c>
    </row>
    <row r="295" spans="1:12">
      <c r="A295" s="33">
        <v>43029</v>
      </c>
      <c r="B295" s="35">
        <v>79</v>
      </c>
      <c r="C295" s="46">
        <v>2</v>
      </c>
      <c r="D295" s="46">
        <v>10</v>
      </c>
      <c r="E295" s="47">
        <v>7.9</v>
      </c>
      <c r="H295" s="33">
        <v>43023</v>
      </c>
      <c r="I295">
        <v>89</v>
      </c>
      <c r="J295">
        <v>3</v>
      </c>
      <c r="K295">
        <v>11</v>
      </c>
      <c r="L295">
        <v>8.1111111111111125</v>
      </c>
    </row>
    <row r="296" spans="1:12">
      <c r="A296" s="33">
        <v>43030</v>
      </c>
      <c r="B296" s="35">
        <v>79</v>
      </c>
      <c r="C296" s="46">
        <v>2</v>
      </c>
      <c r="D296" s="46">
        <v>10</v>
      </c>
      <c r="E296" s="47">
        <v>7.9</v>
      </c>
      <c r="H296" s="33">
        <v>43024</v>
      </c>
      <c r="I296">
        <v>70</v>
      </c>
      <c r="J296">
        <v>2</v>
      </c>
      <c r="K296">
        <v>8</v>
      </c>
      <c r="L296">
        <v>8.6666666666666679</v>
      </c>
    </row>
    <row r="297" spans="1:12">
      <c r="A297" s="33">
        <v>43031</v>
      </c>
      <c r="B297" s="35">
        <v>84</v>
      </c>
      <c r="C297" s="46">
        <v>2</v>
      </c>
      <c r="D297" s="46">
        <v>10</v>
      </c>
      <c r="E297" s="47">
        <v>8.4</v>
      </c>
      <c r="H297" s="33">
        <v>43025</v>
      </c>
      <c r="I297">
        <v>84</v>
      </c>
      <c r="J297">
        <v>2</v>
      </c>
      <c r="K297">
        <v>8</v>
      </c>
      <c r="L297">
        <v>10.066666666666666</v>
      </c>
    </row>
    <row r="298" spans="1:12">
      <c r="A298" s="33">
        <v>43032</v>
      </c>
      <c r="B298" s="35">
        <v>94</v>
      </c>
      <c r="C298" s="46">
        <v>2</v>
      </c>
      <c r="D298" s="46">
        <v>10</v>
      </c>
      <c r="E298" s="47">
        <v>9.3999999999999986</v>
      </c>
      <c r="H298" s="33">
        <v>43026</v>
      </c>
      <c r="I298">
        <v>58</v>
      </c>
      <c r="J298">
        <v>1</v>
      </c>
      <c r="K298">
        <v>5</v>
      </c>
      <c r="L298">
        <v>11.6</v>
      </c>
    </row>
    <row r="299" spans="1:12">
      <c r="A299" s="33">
        <v>43033</v>
      </c>
      <c r="B299" s="35">
        <v>54</v>
      </c>
      <c r="C299" s="46">
        <v>1</v>
      </c>
      <c r="D299" s="46">
        <v>5</v>
      </c>
      <c r="E299" s="47">
        <v>10.8</v>
      </c>
      <c r="H299" s="33">
        <v>43027</v>
      </c>
      <c r="I299">
        <v>87</v>
      </c>
      <c r="J299">
        <v>2</v>
      </c>
      <c r="K299">
        <v>10</v>
      </c>
      <c r="L299">
        <v>8.6999999999999993</v>
      </c>
    </row>
    <row r="300" spans="1:12">
      <c r="A300" s="33">
        <v>43035</v>
      </c>
      <c r="B300" s="35">
        <v>67</v>
      </c>
      <c r="C300" s="46">
        <v>1</v>
      </c>
      <c r="D300" s="46">
        <v>5</v>
      </c>
      <c r="E300" s="47">
        <v>13.4</v>
      </c>
      <c r="H300" s="33">
        <v>43028</v>
      </c>
      <c r="I300">
        <v>83</v>
      </c>
      <c r="J300">
        <v>2</v>
      </c>
      <c r="K300">
        <v>10</v>
      </c>
      <c r="L300">
        <v>8.3000000000000007</v>
      </c>
    </row>
    <row r="301" spans="1:12">
      <c r="A301" s="33">
        <v>43036</v>
      </c>
      <c r="B301" s="53">
        <v>74</v>
      </c>
      <c r="C301" s="46">
        <v>2</v>
      </c>
      <c r="D301" s="46">
        <v>9</v>
      </c>
      <c r="E301" s="47">
        <v>8.2750000000000004</v>
      </c>
      <c r="H301" s="33">
        <v>43029</v>
      </c>
      <c r="I301">
        <v>79</v>
      </c>
      <c r="J301">
        <v>2</v>
      </c>
      <c r="K301">
        <v>10</v>
      </c>
      <c r="L301">
        <v>7.9</v>
      </c>
    </row>
    <row r="302" spans="1:12">
      <c r="A302" s="33">
        <v>43037</v>
      </c>
      <c r="B302" s="53">
        <v>77</v>
      </c>
      <c r="C302" s="46">
        <v>2</v>
      </c>
      <c r="D302" s="46">
        <v>9</v>
      </c>
      <c r="E302" s="47">
        <v>8.5749999999999993</v>
      </c>
      <c r="H302" s="33">
        <v>43030</v>
      </c>
      <c r="I302">
        <v>79</v>
      </c>
      <c r="J302">
        <v>2</v>
      </c>
      <c r="K302">
        <v>10</v>
      </c>
      <c r="L302">
        <v>7.9</v>
      </c>
    </row>
    <row r="303" spans="1:12">
      <c r="A303" s="33">
        <v>43038</v>
      </c>
      <c r="B303" s="53">
        <v>86</v>
      </c>
      <c r="C303" s="46">
        <v>3</v>
      </c>
      <c r="D303" s="46">
        <v>12</v>
      </c>
      <c r="E303" s="47">
        <v>7.166666666666667</v>
      </c>
      <c r="H303" s="33">
        <v>43031</v>
      </c>
      <c r="I303">
        <v>84</v>
      </c>
      <c r="J303">
        <v>2</v>
      </c>
      <c r="K303">
        <v>10</v>
      </c>
      <c r="L303">
        <v>8.4</v>
      </c>
    </row>
    <row r="304" spans="1:12">
      <c r="A304" s="33">
        <v>43039</v>
      </c>
      <c r="B304" s="53">
        <v>85</v>
      </c>
      <c r="C304" s="46">
        <v>3</v>
      </c>
      <c r="D304" s="46">
        <v>12</v>
      </c>
      <c r="E304" s="47">
        <v>7.083333333333333</v>
      </c>
      <c r="H304" s="33">
        <v>43032</v>
      </c>
      <c r="I304">
        <v>94</v>
      </c>
      <c r="J304">
        <v>2</v>
      </c>
      <c r="K304">
        <v>10</v>
      </c>
      <c r="L304">
        <v>9.3999999999999986</v>
      </c>
    </row>
    <row r="305" spans="1:12">
      <c r="A305" s="33">
        <v>43040</v>
      </c>
      <c r="B305" s="46">
        <v>95</v>
      </c>
      <c r="C305" s="46">
        <v>3</v>
      </c>
      <c r="D305" s="46">
        <v>13</v>
      </c>
      <c r="E305" s="47">
        <v>7.2666666666666666</v>
      </c>
      <c r="H305" s="33">
        <v>43033</v>
      </c>
      <c r="I305">
        <v>54</v>
      </c>
      <c r="J305">
        <v>1</v>
      </c>
      <c r="K305">
        <v>5</v>
      </c>
      <c r="L305">
        <v>10.8</v>
      </c>
    </row>
    <row r="306" spans="1:12">
      <c r="A306" s="33">
        <v>43041</v>
      </c>
      <c r="B306" s="46">
        <v>87</v>
      </c>
      <c r="C306" s="46">
        <v>3</v>
      </c>
      <c r="D306" s="46">
        <v>12</v>
      </c>
      <c r="E306" s="47">
        <v>7.25</v>
      </c>
      <c r="H306" s="33">
        <v>43035</v>
      </c>
      <c r="I306">
        <v>67</v>
      </c>
      <c r="J306">
        <v>1</v>
      </c>
      <c r="K306">
        <v>5</v>
      </c>
      <c r="L306">
        <v>13.4</v>
      </c>
    </row>
    <row r="307" spans="1:12">
      <c r="A307" s="33">
        <v>43042</v>
      </c>
      <c r="B307" s="46">
        <v>86</v>
      </c>
      <c r="C307" s="46">
        <v>3</v>
      </c>
      <c r="D307" s="46">
        <v>12</v>
      </c>
      <c r="E307" s="47">
        <v>7.166666666666667</v>
      </c>
      <c r="H307" s="33">
        <v>43036</v>
      </c>
      <c r="I307">
        <v>74</v>
      </c>
      <c r="J307">
        <v>2</v>
      </c>
      <c r="K307">
        <v>9</v>
      </c>
      <c r="L307">
        <v>8.2750000000000004</v>
      </c>
    </row>
    <row r="308" spans="1:12">
      <c r="A308" s="33">
        <v>43043</v>
      </c>
      <c r="B308" s="46">
        <v>84</v>
      </c>
      <c r="C308" s="46">
        <v>2</v>
      </c>
      <c r="D308" s="46">
        <v>9</v>
      </c>
      <c r="E308" s="47">
        <v>9.2750000000000004</v>
      </c>
      <c r="H308" s="33">
        <v>43037</v>
      </c>
      <c r="I308">
        <v>77</v>
      </c>
      <c r="J308">
        <v>2</v>
      </c>
      <c r="K308">
        <v>9</v>
      </c>
      <c r="L308">
        <v>8.5749999999999993</v>
      </c>
    </row>
    <row r="309" spans="1:12">
      <c r="A309" s="33">
        <v>43044</v>
      </c>
      <c r="B309" s="46">
        <v>76</v>
      </c>
      <c r="C309" s="46">
        <v>2</v>
      </c>
      <c r="D309" s="46">
        <v>9</v>
      </c>
      <c r="E309" s="47">
        <v>8.4749999999999996</v>
      </c>
      <c r="H309" s="33">
        <v>43038</v>
      </c>
      <c r="I309">
        <v>86</v>
      </c>
      <c r="J309">
        <v>3</v>
      </c>
      <c r="K309">
        <v>12</v>
      </c>
      <c r="L309">
        <v>7.166666666666667</v>
      </c>
    </row>
    <row r="310" spans="1:12">
      <c r="A310" s="33">
        <v>43045</v>
      </c>
      <c r="B310" s="46">
        <v>92</v>
      </c>
      <c r="C310" s="46">
        <v>2</v>
      </c>
      <c r="D310" s="46">
        <v>9</v>
      </c>
      <c r="E310" s="47">
        <v>10</v>
      </c>
      <c r="H310" s="33">
        <v>43039</v>
      </c>
      <c r="I310">
        <v>85</v>
      </c>
      <c r="J310">
        <v>3</v>
      </c>
      <c r="K310">
        <v>12</v>
      </c>
      <c r="L310">
        <v>7.083333333333333</v>
      </c>
    </row>
    <row r="311" spans="1:12">
      <c r="A311" s="33">
        <v>43046</v>
      </c>
      <c r="B311" s="46">
        <v>59</v>
      </c>
      <c r="C311" s="46">
        <v>1</v>
      </c>
      <c r="D311" s="46">
        <v>5</v>
      </c>
      <c r="E311" s="47">
        <v>11.8</v>
      </c>
      <c r="H311" s="33">
        <v>43040</v>
      </c>
      <c r="I311">
        <v>95</v>
      </c>
      <c r="J311">
        <v>3</v>
      </c>
      <c r="K311">
        <v>13</v>
      </c>
      <c r="L311">
        <v>7.2666666666666666</v>
      </c>
    </row>
    <row r="312" spans="1:12">
      <c r="A312" s="33">
        <v>43047</v>
      </c>
      <c r="B312" s="46">
        <v>95</v>
      </c>
      <c r="C312" s="46">
        <v>3</v>
      </c>
      <c r="D312" s="46">
        <v>13</v>
      </c>
      <c r="E312" s="47">
        <v>7.166666666666667</v>
      </c>
      <c r="H312" s="33">
        <v>43041</v>
      </c>
      <c r="I312">
        <v>87</v>
      </c>
      <c r="J312">
        <v>3</v>
      </c>
      <c r="K312">
        <v>12</v>
      </c>
      <c r="L312">
        <v>7.25</v>
      </c>
    </row>
    <row r="313" spans="1:12">
      <c r="A313" s="33">
        <v>43048</v>
      </c>
      <c r="B313" s="46">
        <v>96</v>
      </c>
      <c r="C313" s="46">
        <v>3</v>
      </c>
      <c r="D313" s="46">
        <v>13</v>
      </c>
      <c r="E313" s="47">
        <v>7.25</v>
      </c>
      <c r="H313" s="33">
        <v>43042</v>
      </c>
      <c r="I313">
        <v>86</v>
      </c>
      <c r="J313">
        <v>3</v>
      </c>
      <c r="K313">
        <v>12</v>
      </c>
      <c r="L313">
        <v>7.166666666666667</v>
      </c>
    </row>
    <row r="314" spans="1:12">
      <c r="A314" s="33">
        <v>43049</v>
      </c>
      <c r="B314" s="46">
        <v>88</v>
      </c>
      <c r="C314" s="46">
        <v>3</v>
      </c>
      <c r="D314" s="46">
        <v>13</v>
      </c>
      <c r="E314" s="47">
        <v>6.583333333333333</v>
      </c>
      <c r="H314" s="33">
        <v>43043</v>
      </c>
      <c r="I314">
        <v>84</v>
      </c>
      <c r="J314">
        <v>2</v>
      </c>
      <c r="K314">
        <v>9</v>
      </c>
      <c r="L314">
        <v>9.2750000000000004</v>
      </c>
    </row>
    <row r="315" spans="1:12">
      <c r="A315" s="33">
        <v>43050</v>
      </c>
      <c r="B315" s="46">
        <v>100</v>
      </c>
      <c r="C315" s="46">
        <v>3</v>
      </c>
      <c r="D315" s="46">
        <v>13</v>
      </c>
      <c r="E315" s="47">
        <v>7.583333333333333</v>
      </c>
      <c r="H315" s="33">
        <v>43044</v>
      </c>
      <c r="I315">
        <v>76</v>
      </c>
      <c r="J315">
        <v>2</v>
      </c>
      <c r="K315">
        <v>9</v>
      </c>
      <c r="L315">
        <v>8.4749999999999996</v>
      </c>
    </row>
    <row r="316" spans="1:12">
      <c r="A316" s="33">
        <v>43051</v>
      </c>
      <c r="B316" s="46">
        <v>94</v>
      </c>
      <c r="C316" s="46">
        <v>3</v>
      </c>
      <c r="D316" s="46">
        <v>13</v>
      </c>
      <c r="E316" s="47">
        <v>7.083333333333333</v>
      </c>
      <c r="H316" s="33">
        <v>43045</v>
      </c>
      <c r="I316">
        <v>92</v>
      </c>
      <c r="J316">
        <v>2</v>
      </c>
      <c r="K316">
        <v>9</v>
      </c>
      <c r="L316">
        <v>10</v>
      </c>
    </row>
    <row r="317" spans="1:12">
      <c r="A317" s="33">
        <v>43052</v>
      </c>
      <c r="B317" s="46">
        <v>110</v>
      </c>
      <c r="C317" s="46">
        <v>2</v>
      </c>
      <c r="D317" s="46">
        <v>10</v>
      </c>
      <c r="E317" s="47">
        <v>11</v>
      </c>
      <c r="H317" s="33">
        <v>43046</v>
      </c>
      <c r="I317">
        <v>59</v>
      </c>
      <c r="J317">
        <v>1</v>
      </c>
      <c r="K317">
        <v>5</v>
      </c>
      <c r="L317">
        <v>11.8</v>
      </c>
    </row>
    <row r="318" spans="1:12">
      <c r="A318" s="33">
        <v>43053</v>
      </c>
      <c r="B318" s="46">
        <v>82</v>
      </c>
      <c r="C318" s="46">
        <v>2</v>
      </c>
      <c r="D318" s="46">
        <v>10</v>
      </c>
      <c r="E318" s="47">
        <v>8.1999999999999993</v>
      </c>
      <c r="H318" s="33">
        <v>43047</v>
      </c>
      <c r="I318">
        <v>95</v>
      </c>
      <c r="J318">
        <v>3</v>
      </c>
      <c r="K318">
        <v>13</v>
      </c>
      <c r="L318">
        <v>7.166666666666667</v>
      </c>
    </row>
    <row r="319" spans="1:12">
      <c r="A319" s="33">
        <v>43054</v>
      </c>
      <c r="B319" s="46">
        <v>98</v>
      </c>
      <c r="C319" s="46">
        <v>2</v>
      </c>
      <c r="D319" s="46">
        <v>10</v>
      </c>
      <c r="E319" s="47">
        <v>9.8000000000000007</v>
      </c>
      <c r="H319" s="33">
        <v>43048</v>
      </c>
      <c r="I319">
        <v>96</v>
      </c>
      <c r="J319">
        <v>3</v>
      </c>
      <c r="K319">
        <v>13</v>
      </c>
      <c r="L319">
        <v>7.25</v>
      </c>
    </row>
    <row r="320" spans="1:12">
      <c r="A320" s="33">
        <v>43055</v>
      </c>
      <c r="B320" s="46">
        <v>83</v>
      </c>
      <c r="C320" s="46">
        <v>2</v>
      </c>
      <c r="D320" s="46">
        <v>10</v>
      </c>
      <c r="E320" s="47">
        <v>8.3000000000000007</v>
      </c>
      <c r="H320" s="33">
        <v>43049</v>
      </c>
      <c r="I320">
        <v>88</v>
      </c>
      <c r="J320">
        <v>3</v>
      </c>
      <c r="K320">
        <v>13</v>
      </c>
      <c r="L320">
        <v>6.583333333333333</v>
      </c>
    </row>
    <row r="321" spans="1:13">
      <c r="A321" s="33">
        <v>43056</v>
      </c>
      <c r="B321" s="46">
        <v>84</v>
      </c>
      <c r="C321" s="46">
        <v>2</v>
      </c>
      <c r="D321" s="46">
        <v>10</v>
      </c>
      <c r="E321" s="47">
        <v>8.4</v>
      </c>
      <c r="H321" s="66"/>
    </row>
    <row r="322" spans="1:13">
      <c r="A322" s="33">
        <v>43057</v>
      </c>
      <c r="B322" s="46">
        <v>83</v>
      </c>
      <c r="C322" s="46">
        <v>3</v>
      </c>
      <c r="D322" s="46">
        <v>13</v>
      </c>
      <c r="E322" s="47">
        <v>6.166666666666667</v>
      </c>
      <c r="H322" s="69"/>
      <c r="I322" s="70"/>
      <c r="J322" s="70"/>
      <c r="K322" s="70"/>
      <c r="L322" s="70"/>
      <c r="M322" s="70"/>
    </row>
    <row r="323" spans="1:13">
      <c r="A323" s="33">
        <v>43058</v>
      </c>
      <c r="B323" s="46">
        <v>94</v>
      </c>
      <c r="C323" s="46">
        <v>3</v>
      </c>
      <c r="D323" s="46">
        <v>14</v>
      </c>
      <c r="E323" s="47">
        <v>6.6333333333333329</v>
      </c>
      <c r="H323" s="70"/>
      <c r="I323" s="71"/>
      <c r="J323" s="71"/>
      <c r="K323" s="72"/>
      <c r="L323" s="73"/>
      <c r="M323" s="75"/>
    </row>
    <row r="324" spans="1:13">
      <c r="A324" s="33">
        <v>43059</v>
      </c>
      <c r="B324" s="46">
        <v>93</v>
      </c>
      <c r="C324" s="46">
        <v>3</v>
      </c>
      <c r="D324" s="46">
        <v>13</v>
      </c>
      <c r="E324" s="47">
        <v>7</v>
      </c>
      <c r="H324" s="77"/>
      <c r="I324" s="71"/>
      <c r="J324" s="71"/>
      <c r="K324" s="72"/>
      <c r="L324" s="73"/>
      <c r="M324" s="75"/>
    </row>
    <row r="325" spans="1:13">
      <c r="A325" s="33">
        <v>43060</v>
      </c>
      <c r="B325" s="46">
        <v>91</v>
      </c>
      <c r="C325" s="46">
        <v>3</v>
      </c>
      <c r="D325" s="46">
        <v>13</v>
      </c>
      <c r="E325" s="47">
        <v>6.833333333333333</v>
      </c>
      <c r="H325" s="77"/>
      <c r="I325" s="71"/>
      <c r="J325" s="71"/>
      <c r="K325" s="72"/>
      <c r="L325" s="73"/>
      <c r="M325" s="75"/>
    </row>
    <row r="326" spans="1:13">
      <c r="A326" s="33">
        <v>43061</v>
      </c>
      <c r="B326" s="46">
        <v>96</v>
      </c>
      <c r="C326" s="46">
        <v>3</v>
      </c>
      <c r="D326" s="46">
        <v>13</v>
      </c>
      <c r="E326" s="47">
        <v>7.25</v>
      </c>
      <c r="H326" s="77"/>
      <c r="I326" s="71"/>
      <c r="J326" s="71"/>
      <c r="K326" s="72"/>
      <c r="L326" s="73"/>
      <c r="M326" s="75"/>
    </row>
    <row r="327" spans="1:13">
      <c r="A327" s="33">
        <v>43062</v>
      </c>
      <c r="B327" s="46">
        <v>111</v>
      </c>
      <c r="C327" s="46">
        <v>3</v>
      </c>
      <c r="D327" s="46">
        <v>14</v>
      </c>
      <c r="E327" s="47">
        <v>7.8166666666666664</v>
      </c>
      <c r="H327" s="77"/>
      <c r="I327" s="71"/>
      <c r="J327" s="71"/>
      <c r="K327" s="72"/>
      <c r="L327" s="73"/>
      <c r="M327" s="75"/>
    </row>
    <row r="328" spans="1:13">
      <c r="A328" s="33">
        <v>43063</v>
      </c>
      <c r="B328" s="46">
        <v>66</v>
      </c>
      <c r="C328" s="46">
        <v>2</v>
      </c>
      <c r="D328" s="46">
        <v>9</v>
      </c>
      <c r="E328" s="47">
        <v>7.2249999999999996</v>
      </c>
      <c r="H328" s="77"/>
      <c r="I328" s="71"/>
      <c r="J328" s="71"/>
      <c r="K328" s="72"/>
      <c r="L328" s="73"/>
      <c r="M328" s="75"/>
    </row>
    <row r="329" spans="1:13">
      <c r="A329" s="33">
        <v>43064</v>
      </c>
      <c r="B329" s="46">
        <v>60</v>
      </c>
      <c r="C329" s="46">
        <v>2</v>
      </c>
      <c r="D329" s="46">
        <v>9</v>
      </c>
      <c r="E329" s="47">
        <v>6.625</v>
      </c>
      <c r="H329" s="66"/>
    </row>
    <row r="330" spans="1:13">
      <c r="A330" s="33">
        <v>43065</v>
      </c>
      <c r="B330" s="46">
        <v>60</v>
      </c>
      <c r="C330" s="46">
        <v>2</v>
      </c>
      <c r="D330" s="46">
        <v>9</v>
      </c>
      <c r="E330" s="47">
        <v>6.625</v>
      </c>
      <c r="H330" s="66"/>
    </row>
    <row r="331" spans="1:13">
      <c r="A331" s="33">
        <v>43066</v>
      </c>
      <c r="B331" s="46">
        <v>72</v>
      </c>
      <c r="C331" s="46">
        <v>2</v>
      </c>
      <c r="D331" s="46">
        <v>10</v>
      </c>
      <c r="E331" s="47">
        <v>7.1999999999999993</v>
      </c>
      <c r="H331" s="66"/>
    </row>
    <row r="332" spans="1:13">
      <c r="A332" s="33">
        <v>43067</v>
      </c>
      <c r="B332" s="46">
        <v>86</v>
      </c>
      <c r="C332" s="46">
        <v>2</v>
      </c>
      <c r="D332" s="46">
        <v>10</v>
      </c>
      <c r="E332" s="47">
        <v>8.6</v>
      </c>
      <c r="H332" s="66"/>
    </row>
    <row r="333" spans="1:13">
      <c r="A333" s="33">
        <v>43068</v>
      </c>
      <c r="B333" s="46">
        <v>64</v>
      </c>
      <c r="C333" s="46">
        <v>2</v>
      </c>
      <c r="D333" s="46">
        <v>10</v>
      </c>
      <c r="E333" s="47">
        <v>6.3999999999999995</v>
      </c>
      <c r="H333" s="66"/>
    </row>
    <row r="334" spans="1:13">
      <c r="A334" s="33">
        <v>43069</v>
      </c>
      <c r="B334" s="46">
        <v>67</v>
      </c>
      <c r="C334" s="46">
        <v>2</v>
      </c>
      <c r="D334" s="46">
        <v>10</v>
      </c>
      <c r="E334" s="47">
        <v>6.6999999999999993</v>
      </c>
      <c r="H334" s="66"/>
    </row>
    <row r="335" spans="1:13">
      <c r="A335" s="33">
        <v>43070</v>
      </c>
      <c r="B335" s="46">
        <v>41</v>
      </c>
      <c r="C335" s="46">
        <v>1</v>
      </c>
      <c r="D335" s="46">
        <v>5</v>
      </c>
      <c r="E335" s="47" t="e">
        <v>#DIV/0!</v>
      </c>
      <c r="H335" s="66"/>
    </row>
    <row r="336" spans="1:13">
      <c r="A336" s="33">
        <v>43071</v>
      </c>
      <c r="B336" s="46">
        <v>0</v>
      </c>
      <c r="C336" s="46"/>
      <c r="D336" s="46">
        <v>0</v>
      </c>
      <c r="E336" s="47" t="e">
        <v>#DIV/0!</v>
      </c>
      <c r="H336" s="66"/>
    </row>
    <row r="337" spans="1:8">
      <c r="A337" s="33">
        <v>43072</v>
      </c>
      <c r="B337" s="46">
        <v>0</v>
      </c>
      <c r="C337" s="46"/>
      <c r="D337" s="46">
        <v>0</v>
      </c>
      <c r="E337" s="47" t="e">
        <v>#DIV/0!</v>
      </c>
      <c r="H337" s="66"/>
    </row>
    <row r="338" spans="1:8">
      <c r="A338" s="33">
        <v>43073</v>
      </c>
      <c r="B338" s="46">
        <v>0</v>
      </c>
      <c r="C338" s="46"/>
      <c r="D338" s="46">
        <v>0</v>
      </c>
      <c r="E338" s="47" t="e">
        <v>#DIV/0!</v>
      </c>
      <c r="H338" s="66"/>
    </row>
    <row r="339" spans="1:8">
      <c r="A339" s="33">
        <v>43074</v>
      </c>
      <c r="B339" s="46">
        <v>0</v>
      </c>
      <c r="C339" s="46"/>
      <c r="D339" s="46">
        <v>0</v>
      </c>
      <c r="E339" s="47" t="e">
        <v>#DIV/0!</v>
      </c>
      <c r="H339" s="66"/>
    </row>
    <row r="340" spans="1:8">
      <c r="A340" s="33">
        <v>43075</v>
      </c>
      <c r="B340" s="46">
        <v>0</v>
      </c>
      <c r="C340" s="46"/>
      <c r="D340" s="46">
        <v>0</v>
      </c>
      <c r="E340" s="47" t="e">
        <v>#DIV/0!</v>
      </c>
      <c r="H340" s="66"/>
    </row>
    <row r="341" spans="1:8">
      <c r="A341" s="33">
        <v>43076</v>
      </c>
      <c r="B341" s="46">
        <v>0</v>
      </c>
      <c r="C341" s="46"/>
      <c r="D341" s="46">
        <v>0</v>
      </c>
      <c r="E341" s="47" t="e">
        <v>#DIV/0!</v>
      </c>
      <c r="H341" s="66"/>
    </row>
    <row r="342" spans="1:8">
      <c r="A342" s="33">
        <v>43077</v>
      </c>
      <c r="B342" s="46">
        <v>0</v>
      </c>
      <c r="C342" s="46"/>
      <c r="D342" s="46">
        <v>0</v>
      </c>
      <c r="E342" s="47" t="e">
        <v>#DIV/0!</v>
      </c>
      <c r="H342" s="66"/>
    </row>
    <row r="343" spans="1:8">
      <c r="A343" s="33">
        <v>43078</v>
      </c>
      <c r="B343" s="46">
        <v>0</v>
      </c>
      <c r="C343" s="46"/>
      <c r="D343" s="46">
        <v>0</v>
      </c>
      <c r="E343" s="47" t="e">
        <v>#DIV/0!</v>
      </c>
      <c r="H343" s="66"/>
    </row>
    <row r="344" spans="1:8">
      <c r="A344" s="33">
        <v>43079</v>
      </c>
      <c r="B344" s="46">
        <v>0</v>
      </c>
      <c r="C344" s="46"/>
      <c r="D344" s="46">
        <v>0</v>
      </c>
      <c r="E344" s="47" t="e">
        <v>#DIV/0!</v>
      </c>
      <c r="H344" s="66"/>
    </row>
    <row r="345" spans="1:8">
      <c r="A345" s="33">
        <v>43080</v>
      </c>
      <c r="B345" s="46">
        <v>0</v>
      </c>
      <c r="C345" s="46"/>
      <c r="D345" s="46">
        <v>0</v>
      </c>
      <c r="E345" s="47" t="e">
        <v>#DIV/0!</v>
      </c>
      <c r="H345" s="66"/>
    </row>
    <row r="346" spans="1:8">
      <c r="A346" s="33">
        <v>43081</v>
      </c>
      <c r="B346" s="46">
        <v>0</v>
      </c>
      <c r="C346" s="46"/>
      <c r="D346" s="46">
        <v>0</v>
      </c>
      <c r="E346" s="47" t="e">
        <v>#DIV/0!</v>
      </c>
      <c r="H346" s="66"/>
    </row>
    <row r="347" spans="1:8">
      <c r="A347" s="33">
        <v>43082</v>
      </c>
      <c r="B347" s="46">
        <v>0</v>
      </c>
      <c r="C347" s="46"/>
      <c r="D347" s="46">
        <v>0</v>
      </c>
      <c r="E347" s="47" t="e">
        <v>#DIV/0!</v>
      </c>
      <c r="H347" s="66"/>
    </row>
    <row r="348" spans="1:8">
      <c r="A348" s="33">
        <v>43083</v>
      </c>
      <c r="B348" s="46">
        <v>0</v>
      </c>
      <c r="C348" s="46"/>
      <c r="D348" s="46">
        <v>0</v>
      </c>
      <c r="E348" s="47" t="e">
        <v>#DIV/0!</v>
      </c>
      <c r="H348" s="66"/>
    </row>
    <row r="349" spans="1:8">
      <c r="A349" s="33">
        <v>43084</v>
      </c>
      <c r="B349" s="46">
        <v>0</v>
      </c>
      <c r="C349" s="46"/>
      <c r="D349" s="46">
        <v>0</v>
      </c>
      <c r="E349" s="47" t="e">
        <v>#DIV/0!</v>
      </c>
      <c r="H349" s="66"/>
    </row>
    <row r="350" spans="1:8">
      <c r="A350" s="33">
        <v>43085</v>
      </c>
      <c r="B350" s="46">
        <v>0</v>
      </c>
      <c r="C350" s="46"/>
      <c r="D350" s="46">
        <v>0</v>
      </c>
      <c r="E350" s="47" t="e">
        <v>#DIV/0!</v>
      </c>
      <c r="H350" s="66"/>
    </row>
    <row r="351" spans="1:8">
      <c r="A351" s="33">
        <v>43086</v>
      </c>
      <c r="B351" s="46">
        <v>0</v>
      </c>
      <c r="C351" s="46"/>
      <c r="D351" s="46">
        <v>0</v>
      </c>
      <c r="E351" s="47" t="e">
        <v>#DIV/0!</v>
      </c>
      <c r="H351" s="66"/>
    </row>
    <row r="352" spans="1:8">
      <c r="A352" s="33">
        <v>43087</v>
      </c>
      <c r="B352" s="46">
        <v>0</v>
      </c>
      <c r="C352" s="46"/>
      <c r="D352" s="46">
        <v>0</v>
      </c>
      <c r="E352" s="47" t="e">
        <v>#DIV/0!</v>
      </c>
      <c r="H352" s="66"/>
    </row>
    <row r="353" spans="1:8">
      <c r="A353" s="33">
        <v>43088</v>
      </c>
      <c r="B353" s="46">
        <v>0</v>
      </c>
      <c r="C353" s="46"/>
      <c r="D353" s="46">
        <v>0</v>
      </c>
      <c r="E353" s="47" t="e">
        <v>#DIV/0!</v>
      </c>
      <c r="H353" s="66"/>
    </row>
    <row r="354" spans="1:8">
      <c r="A354" s="33">
        <v>43089</v>
      </c>
      <c r="B354" s="46">
        <v>0</v>
      </c>
      <c r="C354" s="46"/>
      <c r="D354" s="46">
        <v>0</v>
      </c>
      <c r="E354" s="47" t="e">
        <v>#DIV/0!</v>
      </c>
      <c r="H354" s="66"/>
    </row>
    <row r="355" spans="1:8">
      <c r="A355" s="33">
        <v>43090</v>
      </c>
      <c r="B355" s="46">
        <v>0</v>
      </c>
      <c r="C355" s="46"/>
      <c r="D355" s="46">
        <v>0</v>
      </c>
      <c r="E355" s="47" t="e">
        <v>#DIV/0!</v>
      </c>
      <c r="H355" s="66"/>
    </row>
    <row r="356" spans="1:8">
      <c r="A356" s="33">
        <v>43091</v>
      </c>
      <c r="B356" s="46">
        <v>0</v>
      </c>
      <c r="C356" s="46"/>
      <c r="D356" s="46">
        <v>0</v>
      </c>
      <c r="E356" s="47" t="e">
        <v>#DIV/0!</v>
      </c>
      <c r="H356" s="66"/>
    </row>
    <row r="357" spans="1:8">
      <c r="A357" s="33">
        <v>43092</v>
      </c>
      <c r="B357" s="46">
        <v>0</v>
      </c>
      <c r="C357" s="46"/>
      <c r="D357" s="46">
        <v>0</v>
      </c>
      <c r="E357" s="47" t="e">
        <v>#DIV/0!</v>
      </c>
      <c r="H357" s="66"/>
    </row>
    <row r="358" spans="1:8">
      <c r="A358" s="33">
        <v>43093</v>
      </c>
      <c r="B358" s="46">
        <v>0</v>
      </c>
      <c r="C358" s="46"/>
      <c r="D358" s="46">
        <v>0</v>
      </c>
      <c r="E358" s="47" t="e">
        <v>#DIV/0!</v>
      </c>
      <c r="H358" s="66"/>
    </row>
    <row r="359" spans="1:8">
      <c r="A359" s="33">
        <v>43094</v>
      </c>
      <c r="B359" s="46">
        <v>0</v>
      </c>
      <c r="C359" s="46"/>
      <c r="D359" s="46">
        <v>0</v>
      </c>
      <c r="E359" s="47" t="e">
        <v>#DIV/0!</v>
      </c>
      <c r="H359" s="66"/>
    </row>
    <row r="360" spans="1:8">
      <c r="A360" s="33">
        <v>43095</v>
      </c>
      <c r="B360" s="46">
        <v>0</v>
      </c>
      <c r="C360" s="46"/>
      <c r="D360" s="46">
        <v>0</v>
      </c>
      <c r="E360" s="47" t="e">
        <v>#DIV/0!</v>
      </c>
      <c r="H360" s="66"/>
    </row>
    <row r="361" spans="1:8">
      <c r="A361" s="33">
        <v>43096</v>
      </c>
      <c r="B361" s="46">
        <v>0</v>
      </c>
      <c r="C361" s="46"/>
      <c r="D361" s="46">
        <v>0</v>
      </c>
      <c r="E361" s="47" t="e">
        <v>#DIV/0!</v>
      </c>
      <c r="H361" s="66"/>
    </row>
    <row r="362" spans="1:8">
      <c r="A362" s="33">
        <v>43097</v>
      </c>
      <c r="B362" s="46">
        <v>0</v>
      </c>
      <c r="C362" s="46"/>
      <c r="D362" s="46">
        <v>0</v>
      </c>
      <c r="E362" s="47" t="e">
        <v>#DIV/0!</v>
      </c>
      <c r="H362" s="66"/>
    </row>
    <row r="363" spans="1:8">
      <c r="A363" s="33">
        <v>43098</v>
      </c>
      <c r="B363" s="46">
        <v>0</v>
      </c>
      <c r="C363" s="46"/>
      <c r="D363" s="46">
        <v>0</v>
      </c>
      <c r="E363" s="47" t="e">
        <v>#DIV/0!</v>
      </c>
      <c r="H363" s="66"/>
    </row>
    <row r="364" spans="1:8">
      <c r="A364" s="33">
        <v>43099</v>
      </c>
      <c r="B364" s="46">
        <v>0</v>
      </c>
      <c r="C364" s="46"/>
      <c r="D364" s="46">
        <v>0</v>
      </c>
      <c r="E364" s="47" t="e">
        <v>#DIV/0!</v>
      </c>
      <c r="H364" s="66"/>
    </row>
    <row r="365" spans="1:8">
      <c r="A365" s="33">
        <v>43100</v>
      </c>
      <c r="B365" s="46">
        <v>0</v>
      </c>
      <c r="C365" s="46"/>
      <c r="D365" s="46">
        <v>0</v>
      </c>
      <c r="E365" s="47" t="e">
        <v>#DIV/0!</v>
      </c>
      <c r="H365" s="66"/>
    </row>
    <row r="366" spans="1:8">
      <c r="A366" s="34" t="s">
        <v>168</v>
      </c>
      <c r="B366" s="37">
        <v>30056</v>
      </c>
      <c r="C366" s="37">
        <v>748</v>
      </c>
      <c r="D366" s="37">
        <v>3305</v>
      </c>
      <c r="E366" s="38" t="e">
        <v>#DIV/0!</v>
      </c>
      <c r="H366" s="66"/>
    </row>
    <row r="367" spans="1:8">
      <c r="A367"/>
      <c r="H367" s="66"/>
    </row>
    <row r="368" spans="1:8">
      <c r="A368"/>
      <c r="H368" s="67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</sheetData>
  <autoFilter ref="H10:M320">
    <filterColumn colId="0"/>
    <sortState ref="H11:M320">
      <sortCondition ref="H10:H320"/>
    </sortState>
  </autoFilter>
  <mergeCells count="1">
    <mergeCell ref="G1:M1"/>
  </mergeCells>
  <pageMargins left="0.7" right="0.7" top="0.75" bottom="0.75" header="0.3" footer="0.3"/>
  <pageSetup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B14"/>
  <sheetViews>
    <sheetView workbookViewId="0">
      <selection activeCell="B11" sqref="B11"/>
    </sheetView>
  </sheetViews>
  <sheetFormatPr baseColWidth="10" defaultRowHeight="15"/>
  <cols>
    <col min="1" max="1" width="21" bestFit="1" customWidth="1"/>
    <col min="2" max="2" width="23.85546875" customWidth="1"/>
    <col min="3" max="3" width="23.7109375" customWidth="1"/>
  </cols>
  <sheetData>
    <row r="1" spans="1:2">
      <c r="A1" s="26" t="s">
        <v>167</v>
      </c>
      <c r="B1" t="s">
        <v>174</v>
      </c>
    </row>
    <row r="2" spans="1:2">
      <c r="A2" s="27">
        <v>1</v>
      </c>
      <c r="B2" s="50">
        <v>8.6796875000000036</v>
      </c>
    </row>
    <row r="3" spans="1:2">
      <c r="A3" s="27">
        <v>2</v>
      </c>
      <c r="B3" s="50">
        <v>8.6966666666666672</v>
      </c>
    </row>
    <row r="4" spans="1:2">
      <c r="A4" s="27">
        <v>3</v>
      </c>
      <c r="B4" s="50">
        <v>9.7017241379310306</v>
      </c>
    </row>
    <row r="5" spans="1:2">
      <c r="A5" s="27">
        <v>4</v>
      </c>
      <c r="B5" s="50">
        <v>9.527777777777775</v>
      </c>
    </row>
    <row r="6" spans="1:2">
      <c r="A6" s="27">
        <v>5</v>
      </c>
      <c r="B6" s="50">
        <v>8.6441558441558453</v>
      </c>
    </row>
    <row r="7" spans="1:2">
      <c r="A7" s="27">
        <v>6</v>
      </c>
      <c r="B7" s="50">
        <v>9.044915254237285</v>
      </c>
    </row>
    <row r="8" spans="1:2">
      <c r="A8" s="27">
        <v>7</v>
      </c>
      <c r="B8" s="50">
        <v>9.6493421052631572</v>
      </c>
    </row>
    <row r="9" spans="1:2">
      <c r="A9" s="27">
        <v>8</v>
      </c>
      <c r="B9" s="50">
        <v>9.0918518518518603</v>
      </c>
    </row>
    <row r="10" spans="1:2">
      <c r="A10" s="27">
        <v>9</v>
      </c>
      <c r="B10" s="50">
        <v>9.2265625000000018</v>
      </c>
    </row>
    <row r="11" spans="1:2">
      <c r="A11" s="27">
        <v>10</v>
      </c>
      <c r="B11" s="50">
        <v>9.2545197740113014</v>
      </c>
    </row>
    <row r="12" spans="1:2">
      <c r="A12" s="27">
        <v>11</v>
      </c>
      <c r="B12" s="50">
        <v>7.6162162162162197</v>
      </c>
    </row>
    <row r="13" spans="1:2">
      <c r="A13" s="27">
        <v>12</v>
      </c>
      <c r="B13" s="50" t="e">
        <v>#DIV/0!</v>
      </c>
    </row>
    <row r="14" spans="1:2">
      <c r="A14" s="27" t="s">
        <v>168</v>
      </c>
      <c r="B14" s="29" t="e">
        <v>#DIV/0!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4:R39"/>
  <sheetViews>
    <sheetView topLeftCell="A19" workbookViewId="0">
      <selection activeCell="Q37" sqref="Q37:Q38"/>
    </sheetView>
  </sheetViews>
  <sheetFormatPr baseColWidth="10" defaultRowHeight="15"/>
  <cols>
    <col min="1" max="1" width="21" bestFit="1" customWidth="1"/>
    <col min="2" max="2" width="8.5703125" bestFit="1" customWidth="1"/>
    <col min="3" max="5" width="5.5703125" bestFit="1" customWidth="1"/>
    <col min="6" max="7" width="4.5703125" bestFit="1" customWidth="1"/>
    <col min="8" max="18" width="5.5703125" bestFit="1" customWidth="1"/>
    <col min="19" max="19" width="3" customWidth="1"/>
    <col min="20" max="21" width="12" bestFit="1" customWidth="1"/>
    <col min="22" max="22" width="12.5703125" bestFit="1" customWidth="1"/>
  </cols>
  <sheetData>
    <row r="4" spans="1:18">
      <c r="B4" s="26" t="s">
        <v>235</v>
      </c>
    </row>
    <row r="5" spans="1:18">
      <c r="A5" s="26" t="s">
        <v>167</v>
      </c>
      <c r="B5" t="s">
        <v>189</v>
      </c>
      <c r="C5" t="s">
        <v>190</v>
      </c>
      <c r="D5" t="s">
        <v>191</v>
      </c>
      <c r="E5" t="s">
        <v>192</v>
      </c>
      <c r="F5" t="s">
        <v>193</v>
      </c>
      <c r="G5" t="s">
        <v>194</v>
      </c>
      <c r="H5" t="s">
        <v>195</v>
      </c>
      <c r="I5" t="s">
        <v>196</v>
      </c>
      <c r="J5" t="s">
        <v>197</v>
      </c>
      <c r="K5" t="s">
        <v>198</v>
      </c>
      <c r="L5" t="s">
        <v>199</v>
      </c>
      <c r="M5" t="s">
        <v>200</v>
      </c>
      <c r="N5" t="s">
        <v>201</v>
      </c>
      <c r="O5" t="s">
        <v>202</v>
      </c>
      <c r="P5" t="s">
        <v>203</v>
      </c>
      <c r="Q5" t="s">
        <v>204</v>
      </c>
      <c r="R5" t="s">
        <v>205</v>
      </c>
    </row>
    <row r="6" spans="1:18" s="43" customFormat="1">
      <c r="A6" s="27">
        <v>1</v>
      </c>
      <c r="B6" s="45"/>
      <c r="C6" s="45">
        <v>9.8666666666666671</v>
      </c>
      <c r="D6" s="45">
        <v>7.7575757575757578</v>
      </c>
      <c r="E6" s="45">
        <v>8.0714285714285712</v>
      </c>
      <c r="F6" s="45"/>
      <c r="G6" s="45">
        <v>8</v>
      </c>
      <c r="H6" s="45">
        <v>9.2105263157894743</v>
      </c>
      <c r="I6" s="45">
        <v>8</v>
      </c>
      <c r="J6" s="45">
        <v>8</v>
      </c>
      <c r="K6" s="45">
        <v>8.5833333333333339</v>
      </c>
      <c r="L6" s="45">
        <v>8.3421052631578956</v>
      </c>
      <c r="M6" s="45">
        <v>13</v>
      </c>
      <c r="N6" s="45">
        <v>10.478260869565217</v>
      </c>
      <c r="O6" s="45">
        <v>9.5675675675675684</v>
      </c>
      <c r="P6" s="45">
        <v>7.1818181818181817</v>
      </c>
      <c r="Q6" s="45">
        <v>7.7777777777777777</v>
      </c>
      <c r="R6" s="45">
        <v>7.7368421052631575</v>
      </c>
    </row>
    <row r="7" spans="1:18">
      <c r="A7" s="51" t="s">
        <v>236</v>
      </c>
      <c r="B7" s="45"/>
      <c r="C7" s="45">
        <v>7.7777777777777777</v>
      </c>
      <c r="D7" s="45">
        <v>8.6666666666666661</v>
      </c>
      <c r="E7" s="45">
        <v>6.666666666666667</v>
      </c>
      <c r="F7" s="45"/>
      <c r="G7" s="45">
        <v>8</v>
      </c>
      <c r="H7" s="45">
        <v>7.25</v>
      </c>
      <c r="I7" s="45">
        <v>8.2941176470588243</v>
      </c>
      <c r="J7" s="45"/>
      <c r="K7" s="45">
        <v>8.375</v>
      </c>
      <c r="L7" s="45">
        <v>8.4375</v>
      </c>
      <c r="M7" s="45">
        <v>9.5</v>
      </c>
      <c r="N7" s="45">
        <v>7.4615384615384617</v>
      </c>
      <c r="O7" s="45">
        <v>7.4285714285714288</v>
      </c>
      <c r="P7" s="45">
        <v>7.1818181818181817</v>
      </c>
      <c r="Q7" s="45">
        <v>6.4666666666666668</v>
      </c>
      <c r="R7" s="45">
        <v>6.125</v>
      </c>
    </row>
    <row r="8" spans="1:18">
      <c r="A8" s="51" t="s">
        <v>38</v>
      </c>
      <c r="B8" s="45"/>
      <c r="C8" s="45">
        <v>13</v>
      </c>
      <c r="D8" s="45">
        <v>6.666666666666667</v>
      </c>
      <c r="E8" s="45">
        <v>8.454545454545455</v>
      </c>
      <c r="F8" s="45"/>
      <c r="G8" s="45"/>
      <c r="H8" s="45">
        <v>12.571428571428571</v>
      </c>
      <c r="I8" s="45">
        <v>7.666666666666667</v>
      </c>
      <c r="J8" s="45">
        <v>8</v>
      </c>
      <c r="K8" s="45">
        <v>9</v>
      </c>
      <c r="L8" s="45">
        <v>8.2727272727272734</v>
      </c>
      <c r="M8" s="45">
        <v>16</v>
      </c>
      <c r="N8" s="45">
        <v>14.4</v>
      </c>
      <c r="O8" s="45">
        <v>10.869565217391305</v>
      </c>
      <c r="P8" s="45"/>
      <c r="Q8" s="45">
        <v>8.7142857142857135</v>
      </c>
      <c r="R8" s="45">
        <v>8.9090909090909083</v>
      </c>
    </row>
    <row r="9" spans="1:18">
      <c r="A9" s="27">
        <v>2</v>
      </c>
      <c r="B9" s="45"/>
      <c r="C9" s="45">
        <v>8.3333333333333339</v>
      </c>
      <c r="D9" s="45">
        <v>8.9166666666666661</v>
      </c>
      <c r="E9" s="45">
        <v>7.7142857142857144</v>
      </c>
      <c r="F9" s="45"/>
      <c r="G9" s="45"/>
      <c r="H9" s="45">
        <v>8.5</v>
      </c>
      <c r="I9" s="45">
        <v>7.9565217391304346</v>
      </c>
      <c r="J9" s="45">
        <v>9.6</v>
      </c>
      <c r="K9" s="45">
        <v>6</v>
      </c>
      <c r="L9" s="45">
        <v>9.0434782608695645</v>
      </c>
      <c r="M9" s="45">
        <v>8.6842105263157894</v>
      </c>
      <c r="N9" s="45">
        <v>10.045454545454545</v>
      </c>
      <c r="O9" s="45">
        <v>11.590909090909092</v>
      </c>
      <c r="P9" s="45">
        <v>10.727272727272727</v>
      </c>
      <c r="Q9" s="45">
        <v>8.4166666666666661</v>
      </c>
      <c r="R9" s="45">
        <v>5.125</v>
      </c>
    </row>
    <row r="10" spans="1:18">
      <c r="A10" s="51" t="s">
        <v>236</v>
      </c>
      <c r="B10" s="45"/>
      <c r="C10" s="45">
        <v>7.333333333333333</v>
      </c>
      <c r="D10" s="45">
        <v>9.0666666666666664</v>
      </c>
      <c r="E10" s="45">
        <v>8.3333333333333339</v>
      </c>
      <c r="F10" s="45"/>
      <c r="G10" s="45"/>
      <c r="H10" s="45">
        <v>10.75</v>
      </c>
      <c r="I10" s="45">
        <v>7.9473684210526319</v>
      </c>
      <c r="J10" s="45">
        <v>9</v>
      </c>
      <c r="K10" s="45">
        <v>6</v>
      </c>
      <c r="L10" s="45">
        <v>10.7</v>
      </c>
      <c r="M10" s="45">
        <v>8.5833333333333339</v>
      </c>
      <c r="N10" s="45">
        <v>10.142857142857142</v>
      </c>
      <c r="O10" s="45">
        <v>12.5</v>
      </c>
      <c r="P10" s="45">
        <v>9.6363636363636367</v>
      </c>
      <c r="Q10" s="45">
        <v>7.7333333333333334</v>
      </c>
      <c r="R10" s="45">
        <v>7</v>
      </c>
    </row>
    <row r="11" spans="1:18">
      <c r="A11" s="51" t="s">
        <v>38</v>
      </c>
      <c r="B11" s="45"/>
      <c r="C11" s="45">
        <v>8.8333333333333339</v>
      </c>
      <c r="D11" s="45">
        <v>8.6666666666666661</v>
      </c>
      <c r="E11" s="45">
        <v>7.25</v>
      </c>
      <c r="F11" s="45"/>
      <c r="G11" s="45"/>
      <c r="H11" s="45">
        <v>7.8571428571428568</v>
      </c>
      <c r="I11" s="45">
        <v>8</v>
      </c>
      <c r="J11" s="45">
        <v>9.8571428571428577</v>
      </c>
      <c r="K11" s="45">
        <v>6</v>
      </c>
      <c r="L11" s="45">
        <v>7.7692307692307692</v>
      </c>
      <c r="M11" s="45">
        <v>8.8571428571428577</v>
      </c>
      <c r="N11" s="45">
        <v>10</v>
      </c>
      <c r="O11" s="45">
        <v>11.25</v>
      </c>
      <c r="P11" s="45">
        <v>11.818181818181818</v>
      </c>
      <c r="Q11" s="45">
        <v>9.5555555555555554</v>
      </c>
      <c r="R11" s="45">
        <v>5</v>
      </c>
    </row>
    <row r="12" spans="1:18">
      <c r="A12" s="27">
        <v>3</v>
      </c>
      <c r="B12" s="45"/>
      <c r="C12" s="45">
        <v>8.75</v>
      </c>
      <c r="D12" s="45">
        <v>8.8333333333333339</v>
      </c>
      <c r="E12" s="45">
        <v>8.4705882352941178</v>
      </c>
      <c r="F12" s="45"/>
      <c r="G12" s="45"/>
      <c r="H12" s="45">
        <v>8.7083333333333339</v>
      </c>
      <c r="I12" s="45">
        <v>8.9090909090909083</v>
      </c>
      <c r="J12" s="45">
        <v>8.1818181818181817</v>
      </c>
      <c r="K12" s="45">
        <v>10</v>
      </c>
      <c r="L12" s="45">
        <v>10.652173913043478</v>
      </c>
      <c r="M12" s="45">
        <v>10.9</v>
      </c>
      <c r="N12" s="45">
        <v>10.461538461538462</v>
      </c>
      <c r="O12" s="45">
        <v>13.5</v>
      </c>
      <c r="P12" s="45">
        <v>13.235294117647058</v>
      </c>
      <c r="Q12" s="45">
        <v>9.4666666666666668</v>
      </c>
      <c r="R12" s="45">
        <v>5.5333333333333332</v>
      </c>
    </row>
    <row r="13" spans="1:18">
      <c r="A13" s="51" t="s">
        <v>236</v>
      </c>
      <c r="B13" s="45"/>
      <c r="C13" s="45">
        <v>9.5</v>
      </c>
      <c r="D13" s="45">
        <v>10</v>
      </c>
      <c r="E13" s="45">
        <v>11.571428571428571</v>
      </c>
      <c r="F13" s="45"/>
      <c r="G13" s="45"/>
      <c r="H13" s="45">
        <v>10.555555555555555</v>
      </c>
      <c r="I13" s="45">
        <v>10.916666666666666</v>
      </c>
      <c r="J13" s="45">
        <v>8.1818181818181817</v>
      </c>
      <c r="K13" s="45">
        <v>10</v>
      </c>
      <c r="L13" s="45">
        <v>11.375</v>
      </c>
      <c r="M13" s="45">
        <v>11.7</v>
      </c>
      <c r="N13" s="45">
        <v>10.545454545454545</v>
      </c>
      <c r="O13" s="45">
        <v>12.9</v>
      </c>
      <c r="P13" s="45">
        <v>9.8888888888888893</v>
      </c>
      <c r="Q13" s="45">
        <v>8.695652173913043</v>
      </c>
      <c r="R13" s="45">
        <v>7.4</v>
      </c>
    </row>
    <row r="14" spans="1:18" s="44" customFormat="1">
      <c r="A14" s="51" t="s">
        <v>38</v>
      </c>
      <c r="B14" s="45"/>
      <c r="C14" s="45">
        <v>8</v>
      </c>
      <c r="D14" s="45">
        <v>6</v>
      </c>
      <c r="E14" s="45">
        <v>6.3</v>
      </c>
      <c r="F14" s="45"/>
      <c r="G14" s="45"/>
      <c r="H14" s="45">
        <v>7.6</v>
      </c>
      <c r="I14" s="45">
        <v>6.5</v>
      </c>
      <c r="J14" s="45"/>
      <c r="K14" s="45">
        <v>10</v>
      </c>
      <c r="L14" s="45">
        <v>9</v>
      </c>
      <c r="M14" s="45">
        <v>10.1</v>
      </c>
      <c r="N14" s="45">
        <v>10.4</v>
      </c>
      <c r="O14" s="45">
        <v>14.1</v>
      </c>
      <c r="P14" s="45">
        <v>17</v>
      </c>
      <c r="Q14" s="45">
        <v>12</v>
      </c>
      <c r="R14" s="45">
        <v>4.5999999999999996</v>
      </c>
    </row>
    <row r="15" spans="1:18">
      <c r="A15" s="27">
        <v>4</v>
      </c>
      <c r="B15" s="45"/>
      <c r="C15" s="45">
        <v>8.882352941176471</v>
      </c>
      <c r="D15" s="45">
        <v>9.625</v>
      </c>
      <c r="E15" s="45">
        <v>7.6</v>
      </c>
      <c r="F15" s="45">
        <v>3</v>
      </c>
      <c r="G15" s="45"/>
      <c r="H15" s="45">
        <v>9.7368421052631575</v>
      </c>
      <c r="I15" s="45">
        <v>9.2380952380952372</v>
      </c>
      <c r="J15" s="45">
        <v>8</v>
      </c>
      <c r="K15" s="45">
        <v>8.5</v>
      </c>
      <c r="L15" s="45">
        <v>10.148148148148149</v>
      </c>
      <c r="M15" s="45">
        <v>7.833333333333333</v>
      </c>
      <c r="N15" s="45">
        <v>11.56</v>
      </c>
      <c r="O15" s="45">
        <v>11.043478260869565</v>
      </c>
      <c r="P15" s="45">
        <v>8.2222222222222214</v>
      </c>
      <c r="Q15" s="45">
        <v>12.03125</v>
      </c>
      <c r="R15" s="45">
        <v>6.0666666666666664</v>
      </c>
    </row>
    <row r="16" spans="1:18">
      <c r="A16" s="51" t="s">
        <v>236</v>
      </c>
      <c r="B16" s="45"/>
      <c r="C16" s="45">
        <v>6.7142857142857144</v>
      </c>
      <c r="D16" s="45">
        <v>9.8333333333333339</v>
      </c>
      <c r="E16" s="45">
        <v>9.1999999999999993</v>
      </c>
      <c r="F16" s="45">
        <v>3</v>
      </c>
      <c r="G16" s="45"/>
      <c r="H16" s="45">
        <v>9.6666666666666661</v>
      </c>
      <c r="I16" s="45">
        <v>9.3333333333333339</v>
      </c>
      <c r="J16" s="45">
        <v>8</v>
      </c>
      <c r="K16" s="45">
        <v>7.375</v>
      </c>
      <c r="L16" s="45">
        <v>9.6470588235294112</v>
      </c>
      <c r="M16" s="45">
        <v>7</v>
      </c>
      <c r="N16" s="45">
        <v>10.733333333333333</v>
      </c>
      <c r="O16" s="45">
        <v>8</v>
      </c>
      <c r="P16" s="45">
        <v>8.2222222222222214</v>
      </c>
      <c r="Q16" s="45">
        <v>9.9375</v>
      </c>
      <c r="R16" s="45">
        <v>4.5999999999999996</v>
      </c>
    </row>
    <row r="17" spans="1:18">
      <c r="A17" s="51" t="s">
        <v>38</v>
      </c>
      <c r="B17" s="45"/>
      <c r="C17" s="45">
        <v>10.4</v>
      </c>
      <c r="D17" s="45">
        <v>9</v>
      </c>
      <c r="E17" s="45">
        <v>6</v>
      </c>
      <c r="F17" s="45"/>
      <c r="G17" s="45"/>
      <c r="H17" s="45">
        <v>9.8000000000000007</v>
      </c>
      <c r="I17" s="45">
        <v>9</v>
      </c>
      <c r="J17" s="45">
        <v>8</v>
      </c>
      <c r="K17" s="45">
        <v>10</v>
      </c>
      <c r="L17" s="45">
        <v>11</v>
      </c>
      <c r="M17" s="45">
        <v>9</v>
      </c>
      <c r="N17" s="45">
        <v>12.8</v>
      </c>
      <c r="O17" s="45">
        <v>14.363636363636363</v>
      </c>
      <c r="P17" s="45"/>
      <c r="Q17" s="45">
        <v>14.125</v>
      </c>
      <c r="R17" s="45">
        <v>9</v>
      </c>
    </row>
    <row r="18" spans="1:18">
      <c r="A18" s="27">
        <v>5</v>
      </c>
      <c r="B18" s="45">
        <v>2</v>
      </c>
      <c r="C18" s="45">
        <v>9.8518518518518512</v>
      </c>
      <c r="D18" s="45">
        <v>7.382352941176471</v>
      </c>
      <c r="E18" s="45">
        <v>5.6</v>
      </c>
      <c r="F18" s="45"/>
      <c r="G18" s="45">
        <v>7</v>
      </c>
      <c r="H18" s="45">
        <v>9.3703703703703702</v>
      </c>
      <c r="I18" s="45">
        <v>6.2857142857142856</v>
      </c>
      <c r="J18" s="45">
        <v>6.125</v>
      </c>
      <c r="K18" s="45">
        <v>5.1428571428571432</v>
      </c>
      <c r="L18" s="45">
        <v>12.071428571428571</v>
      </c>
      <c r="M18" s="45">
        <v>7.4137931034482758</v>
      </c>
      <c r="N18" s="45">
        <v>12.172413793103448</v>
      </c>
      <c r="O18" s="45">
        <v>11.238095238095237</v>
      </c>
      <c r="P18" s="45">
        <v>9.2413793103448274</v>
      </c>
      <c r="Q18" s="45">
        <v>9.4523809523809526</v>
      </c>
      <c r="R18" s="45">
        <v>6.2</v>
      </c>
    </row>
    <row r="19" spans="1:18">
      <c r="A19" s="51" t="s">
        <v>236</v>
      </c>
      <c r="B19" s="45">
        <v>2</v>
      </c>
      <c r="C19" s="45">
        <v>8.6666666666666661</v>
      </c>
      <c r="D19" s="45">
        <v>7.9444444444444446</v>
      </c>
      <c r="E19" s="45">
        <v>6.666666666666667</v>
      </c>
      <c r="F19" s="45"/>
      <c r="G19" s="45">
        <v>7</v>
      </c>
      <c r="H19" s="45">
        <v>12.333333333333334</v>
      </c>
      <c r="I19" s="45">
        <v>7.5</v>
      </c>
      <c r="J19" s="45">
        <v>7.75</v>
      </c>
      <c r="K19" s="45">
        <v>5.1428571428571432</v>
      </c>
      <c r="L19" s="45">
        <v>12.5</v>
      </c>
      <c r="M19" s="45">
        <v>7.2777777777777777</v>
      </c>
      <c r="N19" s="45">
        <v>8.1999999999999993</v>
      </c>
      <c r="O19" s="45">
        <v>10.9</v>
      </c>
      <c r="P19" s="45">
        <v>8.0555555555555554</v>
      </c>
      <c r="Q19" s="45">
        <v>8.4285714285714288</v>
      </c>
      <c r="R19" s="45">
        <v>6.2</v>
      </c>
    </row>
    <row r="20" spans="1:18">
      <c r="A20" s="51" t="s">
        <v>38</v>
      </c>
      <c r="B20" s="45"/>
      <c r="C20" s="45">
        <v>10</v>
      </c>
      <c r="D20" s="45">
        <v>6.75</v>
      </c>
      <c r="E20" s="45">
        <v>4</v>
      </c>
      <c r="F20" s="45"/>
      <c r="G20" s="45"/>
      <c r="H20" s="45">
        <v>9</v>
      </c>
      <c r="I20" s="45">
        <v>4.0999999999999996</v>
      </c>
      <c r="J20" s="45">
        <v>5.583333333333333</v>
      </c>
      <c r="K20" s="45"/>
      <c r="L20" s="45">
        <v>12</v>
      </c>
      <c r="M20" s="45">
        <v>7.6363636363636367</v>
      </c>
      <c r="N20" s="45">
        <v>13</v>
      </c>
      <c r="O20" s="45">
        <v>11.545454545454545</v>
      </c>
      <c r="P20" s="45">
        <v>11.181818181818182</v>
      </c>
      <c r="Q20" s="45">
        <v>9.6571428571428566</v>
      </c>
      <c r="R20" s="45"/>
    </row>
    <row r="21" spans="1:18">
      <c r="A21" s="27">
        <v>6</v>
      </c>
      <c r="B21" s="45"/>
      <c r="C21" s="45">
        <v>6.5263157894736841</v>
      </c>
      <c r="D21" s="45">
        <v>9.03125</v>
      </c>
      <c r="E21" s="45">
        <v>6.666666666666667</v>
      </c>
      <c r="F21" s="45"/>
      <c r="G21" s="45"/>
      <c r="H21" s="45">
        <v>7.4761904761904763</v>
      </c>
      <c r="I21" s="45">
        <v>9.6538461538461533</v>
      </c>
      <c r="J21" s="45">
        <v>6.8181818181818183</v>
      </c>
      <c r="K21" s="45">
        <v>3.2941176470588234</v>
      </c>
      <c r="L21" s="45">
        <v>11.461538461538462</v>
      </c>
      <c r="M21" s="45">
        <v>8.3333333333333339</v>
      </c>
      <c r="N21" s="45">
        <v>8.304347826086957</v>
      </c>
      <c r="O21" s="45">
        <v>13</v>
      </c>
      <c r="P21" s="45">
        <v>9.75</v>
      </c>
      <c r="Q21" s="45">
        <v>11.962962962962964</v>
      </c>
      <c r="R21" s="45"/>
    </row>
    <row r="22" spans="1:18" s="44" customFormat="1">
      <c r="A22" s="51" t="s">
        <v>236</v>
      </c>
      <c r="B22" s="45"/>
      <c r="C22" s="45">
        <v>6.9090909090909092</v>
      </c>
      <c r="D22" s="45">
        <v>8.6666666666666661</v>
      </c>
      <c r="E22" s="45">
        <v>10</v>
      </c>
      <c r="F22" s="45"/>
      <c r="G22" s="45"/>
      <c r="H22" s="45">
        <v>9</v>
      </c>
      <c r="I22" s="45">
        <v>10</v>
      </c>
      <c r="J22" s="45">
        <v>9</v>
      </c>
      <c r="K22" s="45">
        <v>4.4444444444444446</v>
      </c>
      <c r="L22" s="45">
        <v>9.8461538461538467</v>
      </c>
      <c r="M22" s="45">
        <v>8.1428571428571423</v>
      </c>
      <c r="N22" s="45">
        <v>8.4666666666666668</v>
      </c>
      <c r="O22" s="45">
        <v>13.6</v>
      </c>
      <c r="P22" s="45">
        <v>8.75</v>
      </c>
      <c r="Q22" s="45">
        <v>10.642857142857142</v>
      </c>
      <c r="R22" s="45"/>
    </row>
    <row r="23" spans="1:18">
      <c r="A23" s="51" t="s">
        <v>38</v>
      </c>
      <c r="B23" s="45"/>
      <c r="C23" s="45">
        <v>6</v>
      </c>
      <c r="D23" s="45">
        <v>9.3529411764705888</v>
      </c>
      <c r="E23" s="45">
        <v>5</v>
      </c>
      <c r="F23" s="45"/>
      <c r="G23" s="45"/>
      <c r="H23" s="45">
        <v>5</v>
      </c>
      <c r="I23" s="45">
        <v>9.3076923076923084</v>
      </c>
      <c r="J23" s="45">
        <v>6</v>
      </c>
      <c r="K23" s="45">
        <v>2</v>
      </c>
      <c r="L23" s="45">
        <v>13.076923076923077</v>
      </c>
      <c r="M23" s="45">
        <v>8.5</v>
      </c>
      <c r="N23" s="45">
        <v>8</v>
      </c>
      <c r="O23" s="45">
        <v>12.538461538461538</v>
      </c>
      <c r="P23" s="45">
        <v>10.75</v>
      </c>
      <c r="Q23" s="45">
        <v>13.384615384615385</v>
      </c>
      <c r="R23" s="45"/>
    </row>
    <row r="24" spans="1:18">
      <c r="A24" s="27">
        <v>7</v>
      </c>
      <c r="B24" s="45"/>
      <c r="C24" s="45">
        <v>11.46875</v>
      </c>
      <c r="D24" s="45">
        <v>5.6428571428571432</v>
      </c>
      <c r="E24" s="45">
        <v>7.5333333333333332</v>
      </c>
      <c r="F24" s="45"/>
      <c r="G24" s="45"/>
      <c r="H24" s="45">
        <v>6.4074074074074074</v>
      </c>
      <c r="I24" s="45">
        <v>10.233333333333333</v>
      </c>
      <c r="J24" s="45">
        <v>8.3529411764705888</v>
      </c>
      <c r="K24" s="45">
        <v>5.666666666666667</v>
      </c>
      <c r="L24" s="45">
        <v>8.6896551724137936</v>
      </c>
      <c r="M24" s="45">
        <v>11.724137931034482</v>
      </c>
      <c r="N24" s="45">
        <v>9.304347826086957</v>
      </c>
      <c r="O24" s="45">
        <v>14.379310344827585</v>
      </c>
      <c r="P24" s="45">
        <v>12.785714285714286</v>
      </c>
      <c r="Q24" s="45">
        <v>11.903225806451612</v>
      </c>
      <c r="R24" s="45">
        <v>6.9473684210526319</v>
      </c>
    </row>
    <row r="25" spans="1:18">
      <c r="A25" s="51" t="s">
        <v>236</v>
      </c>
      <c r="B25" s="45"/>
      <c r="C25" s="45">
        <v>10.111111111111111</v>
      </c>
      <c r="D25" s="45">
        <v>7.0769230769230766</v>
      </c>
      <c r="E25" s="45">
        <v>6.8</v>
      </c>
      <c r="F25" s="45"/>
      <c r="G25" s="45"/>
      <c r="H25" s="45">
        <v>6.833333333333333</v>
      </c>
      <c r="I25" s="45">
        <v>15.833333333333334</v>
      </c>
      <c r="J25" s="45">
        <v>8.5</v>
      </c>
      <c r="K25" s="45">
        <v>5.666666666666667</v>
      </c>
      <c r="L25" s="45">
        <v>9</v>
      </c>
      <c r="M25" s="45">
        <v>10.666666666666666</v>
      </c>
      <c r="N25" s="45">
        <v>9.3529411764705888</v>
      </c>
      <c r="O25" s="45">
        <v>12</v>
      </c>
      <c r="P25" s="45">
        <v>11.923076923076923</v>
      </c>
      <c r="Q25" s="45">
        <v>8.5714285714285712</v>
      </c>
      <c r="R25" s="45">
        <v>6.9285714285714288</v>
      </c>
    </row>
    <row r="26" spans="1:18">
      <c r="A26" s="51" t="s">
        <v>38</v>
      </c>
      <c r="B26" s="45"/>
      <c r="C26" s="45">
        <v>12</v>
      </c>
      <c r="D26" s="45">
        <v>4.4000000000000004</v>
      </c>
      <c r="E26" s="45">
        <v>9</v>
      </c>
      <c r="F26" s="45"/>
      <c r="G26" s="45"/>
      <c r="H26" s="45">
        <v>6.0666666666666664</v>
      </c>
      <c r="I26" s="45">
        <v>8.8333333333333339</v>
      </c>
      <c r="J26" s="45">
        <v>8</v>
      </c>
      <c r="K26" s="45"/>
      <c r="L26" s="45">
        <v>8.4</v>
      </c>
      <c r="M26" s="45">
        <v>12</v>
      </c>
      <c r="N26" s="45">
        <v>9.1666666666666661</v>
      </c>
      <c r="O26" s="45">
        <v>15</v>
      </c>
      <c r="P26" s="45">
        <v>13.533333333333333</v>
      </c>
      <c r="Q26" s="45">
        <v>12.875</v>
      </c>
      <c r="R26" s="45">
        <v>7</v>
      </c>
    </row>
    <row r="27" spans="1:18">
      <c r="A27" s="27">
        <v>8</v>
      </c>
      <c r="B27" s="45"/>
      <c r="C27" s="45">
        <v>7.333333333333333</v>
      </c>
      <c r="D27" s="45">
        <v>8.59375</v>
      </c>
      <c r="E27" s="45">
        <v>7.9</v>
      </c>
      <c r="F27" s="45"/>
      <c r="G27" s="45"/>
      <c r="H27" s="45">
        <v>5.5</v>
      </c>
      <c r="I27" s="45">
        <v>8.764705882352942</v>
      </c>
      <c r="J27" s="45">
        <v>8.5333333333333332</v>
      </c>
      <c r="K27" s="45">
        <v>5.625</v>
      </c>
      <c r="L27" s="45">
        <v>9.0294117647058822</v>
      </c>
      <c r="M27" s="45">
        <v>8.6785714285714288</v>
      </c>
      <c r="N27" s="45">
        <v>13.969696969696969</v>
      </c>
      <c r="O27" s="45">
        <v>9.1923076923076916</v>
      </c>
      <c r="P27" s="45">
        <v>10.375</v>
      </c>
      <c r="Q27" s="45">
        <v>10.216216216216216</v>
      </c>
      <c r="R27" s="45">
        <v>9.2631578947368425</v>
      </c>
    </row>
    <row r="28" spans="1:18">
      <c r="A28" s="51" t="s">
        <v>236</v>
      </c>
      <c r="B28" s="45"/>
      <c r="C28" s="45">
        <v>6.6111111111111107</v>
      </c>
      <c r="D28" s="45">
        <v>8.454545454545455</v>
      </c>
      <c r="E28" s="45">
        <v>9.5</v>
      </c>
      <c r="F28" s="45"/>
      <c r="G28" s="45"/>
      <c r="H28" s="45">
        <v>6.7272727272727275</v>
      </c>
      <c r="I28" s="45">
        <v>11.692307692307692</v>
      </c>
      <c r="J28" s="45">
        <v>10</v>
      </c>
      <c r="K28" s="45">
        <v>5.625</v>
      </c>
      <c r="L28" s="45">
        <v>9</v>
      </c>
      <c r="M28" s="45">
        <v>8.5</v>
      </c>
      <c r="N28" s="45">
        <v>10</v>
      </c>
      <c r="O28" s="45">
        <v>7.9230769230769234</v>
      </c>
      <c r="P28" s="45">
        <v>9.8125</v>
      </c>
      <c r="Q28" s="45">
        <v>9.7142857142857135</v>
      </c>
      <c r="R28" s="45">
        <v>6.875</v>
      </c>
    </row>
    <row r="29" spans="1:18">
      <c r="A29" s="51" t="s">
        <v>38</v>
      </c>
      <c r="B29" s="45"/>
      <c r="C29" s="45">
        <v>8.4166666666666661</v>
      </c>
      <c r="D29" s="45">
        <v>8.6666666666666661</v>
      </c>
      <c r="E29" s="45">
        <v>7.5</v>
      </c>
      <c r="F29" s="45"/>
      <c r="G29" s="45"/>
      <c r="H29" s="45">
        <v>4.7058823529411766</v>
      </c>
      <c r="I29" s="45">
        <v>6.9523809523809526</v>
      </c>
      <c r="J29" s="45">
        <v>8</v>
      </c>
      <c r="K29" s="45"/>
      <c r="L29" s="45">
        <v>9.0344827586206904</v>
      </c>
      <c r="M29" s="45">
        <v>8.9166666666666661</v>
      </c>
      <c r="N29" s="45">
        <v>14.366666666666667</v>
      </c>
      <c r="O29" s="45">
        <v>10.461538461538462</v>
      </c>
      <c r="P29" s="45">
        <v>11.5</v>
      </c>
      <c r="Q29" s="45">
        <v>10.333333333333334</v>
      </c>
      <c r="R29" s="45">
        <v>11</v>
      </c>
    </row>
    <row r="30" spans="1:18">
      <c r="A30" s="27">
        <v>9</v>
      </c>
      <c r="B30" s="45">
        <v>5</v>
      </c>
      <c r="C30" s="45">
        <v>7.0476190476190474</v>
      </c>
      <c r="D30" s="45">
        <v>10.071428571428571</v>
      </c>
      <c r="E30" s="45">
        <v>9.6</v>
      </c>
      <c r="F30" s="45"/>
      <c r="G30" s="45">
        <v>4</v>
      </c>
      <c r="H30" s="45">
        <v>5.68</v>
      </c>
      <c r="I30" s="45">
        <v>6.6538461538461542</v>
      </c>
      <c r="J30" s="45">
        <v>7.5555555555555554</v>
      </c>
      <c r="K30" s="45">
        <v>6.9090909090909092</v>
      </c>
      <c r="L30" s="45">
        <v>9.5483870967741939</v>
      </c>
      <c r="M30" s="45">
        <v>9.9411764705882355</v>
      </c>
      <c r="N30" s="45">
        <v>12.923076923076923</v>
      </c>
      <c r="O30" s="45">
        <v>11.954545454545455</v>
      </c>
      <c r="P30" s="45">
        <v>11.882352941176471</v>
      </c>
      <c r="Q30" s="45">
        <v>10.727272727272727</v>
      </c>
      <c r="R30" s="45">
        <v>7.833333333333333</v>
      </c>
    </row>
    <row r="31" spans="1:18">
      <c r="A31" s="51" t="s">
        <v>236</v>
      </c>
      <c r="B31" s="45">
        <v>5</v>
      </c>
      <c r="C31" s="45">
        <v>7.5</v>
      </c>
      <c r="D31" s="45">
        <v>9.7692307692307701</v>
      </c>
      <c r="E31" s="45">
        <v>9.5</v>
      </c>
      <c r="F31" s="45"/>
      <c r="G31" s="45">
        <v>4</v>
      </c>
      <c r="H31" s="45">
        <v>7.375</v>
      </c>
      <c r="I31" s="45">
        <v>7.9230769230769234</v>
      </c>
      <c r="J31" s="45">
        <v>6.5714285714285712</v>
      </c>
      <c r="K31" s="45">
        <v>8</v>
      </c>
      <c r="L31" s="45">
        <v>7.8666666666666663</v>
      </c>
      <c r="M31" s="45">
        <v>7.8571428571428568</v>
      </c>
      <c r="N31" s="45">
        <v>10.333333333333334</v>
      </c>
      <c r="O31" s="45">
        <v>9.6</v>
      </c>
      <c r="P31" s="45">
        <v>10</v>
      </c>
      <c r="Q31" s="45">
        <v>9.1666666666666661</v>
      </c>
      <c r="R31" s="45">
        <v>8.1111111111111107</v>
      </c>
    </row>
    <row r="32" spans="1:18">
      <c r="A32" s="51" t="s">
        <v>38</v>
      </c>
      <c r="B32" s="45"/>
      <c r="C32" s="45">
        <v>6.8666666666666663</v>
      </c>
      <c r="D32" s="45">
        <v>10.333333333333334</v>
      </c>
      <c r="E32" s="45">
        <v>10</v>
      </c>
      <c r="F32" s="45"/>
      <c r="G32" s="45"/>
      <c r="H32" s="45">
        <v>4.882352941176471</v>
      </c>
      <c r="I32" s="45">
        <v>5.384615384615385</v>
      </c>
      <c r="J32" s="45">
        <v>11</v>
      </c>
      <c r="K32" s="45">
        <v>6</v>
      </c>
      <c r="L32" s="45">
        <v>11.125</v>
      </c>
      <c r="M32" s="45">
        <v>11.4</v>
      </c>
      <c r="N32" s="45">
        <v>14.294117647058824</v>
      </c>
      <c r="O32" s="45">
        <v>17</v>
      </c>
      <c r="P32" s="45">
        <v>14</v>
      </c>
      <c r="Q32" s="45">
        <v>11.619047619047619</v>
      </c>
      <c r="R32" s="45">
        <v>7</v>
      </c>
    </row>
    <row r="33" spans="1:18">
      <c r="A33" s="27">
        <v>10</v>
      </c>
      <c r="B33" s="45">
        <v>3.5</v>
      </c>
      <c r="C33" s="45">
        <v>8.1538461538461533</v>
      </c>
      <c r="D33" s="45">
        <v>9.8571428571428577</v>
      </c>
      <c r="E33" s="45">
        <v>9.1666666666666661</v>
      </c>
      <c r="F33" s="45">
        <v>7</v>
      </c>
      <c r="G33" s="45">
        <v>5</v>
      </c>
      <c r="H33" s="45">
        <v>9</v>
      </c>
      <c r="I33" s="45">
        <v>7.1428571428571432</v>
      </c>
      <c r="J33" s="45">
        <v>6.4615384615384617</v>
      </c>
      <c r="K33" s="45">
        <v>8.625</v>
      </c>
      <c r="L33" s="45">
        <v>9.32</v>
      </c>
      <c r="M33" s="45">
        <v>10.5</v>
      </c>
      <c r="N33" s="45">
        <v>11.714285714285714</v>
      </c>
      <c r="O33" s="45">
        <v>12.6</v>
      </c>
      <c r="P33" s="45">
        <v>9.3000000000000007</v>
      </c>
      <c r="Q33" s="45">
        <v>9.6818181818181817</v>
      </c>
      <c r="R33" s="45">
        <v>7.8947368421052628</v>
      </c>
    </row>
    <row r="34" spans="1:18">
      <c r="A34" s="51" t="s">
        <v>236</v>
      </c>
      <c r="B34" s="45">
        <v>3.5</v>
      </c>
      <c r="C34" s="45">
        <v>8.9</v>
      </c>
      <c r="D34" s="45">
        <v>12.6</v>
      </c>
      <c r="E34" s="45">
        <v>9.1666666666666661</v>
      </c>
      <c r="F34" s="45">
        <v>7</v>
      </c>
      <c r="G34" s="45"/>
      <c r="H34" s="45">
        <v>10</v>
      </c>
      <c r="I34" s="45">
        <v>8.6666666666666661</v>
      </c>
      <c r="J34" s="45">
        <v>7.5555555555555554</v>
      </c>
      <c r="K34" s="45">
        <v>8.625</v>
      </c>
      <c r="L34" s="45">
        <v>10.625</v>
      </c>
      <c r="M34" s="45">
        <v>10.5</v>
      </c>
      <c r="N34" s="45">
        <v>11.1</v>
      </c>
      <c r="O34" s="45">
        <v>14.142857142857142</v>
      </c>
      <c r="P34" s="45">
        <v>9.3000000000000007</v>
      </c>
      <c r="Q34" s="45">
        <v>9.4166666666666661</v>
      </c>
      <c r="R34" s="45">
        <v>6.75</v>
      </c>
    </row>
    <row r="35" spans="1:18">
      <c r="A35" s="51" t="s">
        <v>38</v>
      </c>
      <c r="B35" s="45"/>
      <c r="C35" s="45">
        <v>5.666666666666667</v>
      </c>
      <c r="D35" s="45">
        <v>9</v>
      </c>
      <c r="E35" s="45"/>
      <c r="F35" s="45"/>
      <c r="G35" s="45">
        <v>5</v>
      </c>
      <c r="H35" s="45">
        <v>5.666666666666667</v>
      </c>
      <c r="I35" s="45">
        <v>6</v>
      </c>
      <c r="J35" s="45">
        <v>4</v>
      </c>
      <c r="K35" s="45"/>
      <c r="L35" s="45">
        <v>8.7058823529411757</v>
      </c>
      <c r="M35" s="45"/>
      <c r="N35" s="45">
        <v>12.272727272727273</v>
      </c>
      <c r="O35" s="45">
        <v>11.25</v>
      </c>
      <c r="P35" s="45"/>
      <c r="Q35" s="45">
        <v>10</v>
      </c>
      <c r="R35" s="45">
        <v>9.8571428571428577</v>
      </c>
    </row>
    <row r="36" spans="1:18">
      <c r="A36" s="27">
        <v>11</v>
      </c>
      <c r="B36" s="45">
        <v>3.3333333333333335</v>
      </c>
      <c r="C36" s="45">
        <v>7.3571428571428568</v>
      </c>
      <c r="D36" s="45">
        <v>8.08</v>
      </c>
      <c r="E36" s="45">
        <v>7.6470588235294121</v>
      </c>
      <c r="F36" s="45">
        <v>4</v>
      </c>
      <c r="G36" s="45">
        <v>5.25</v>
      </c>
      <c r="H36" s="45">
        <v>6.8928571428571432</v>
      </c>
      <c r="I36" s="45">
        <v>5.6818181818181817</v>
      </c>
      <c r="J36" s="45">
        <v>4.916666666666667</v>
      </c>
      <c r="K36" s="45">
        <v>4.916666666666667</v>
      </c>
      <c r="L36" s="45">
        <v>8.3793103448275854</v>
      </c>
      <c r="M36" s="45">
        <v>8.3181818181818183</v>
      </c>
      <c r="N36" s="45">
        <v>9.1428571428571423</v>
      </c>
      <c r="O36" s="45">
        <v>11.903225806451612</v>
      </c>
      <c r="P36" s="45">
        <v>8.9130434782608692</v>
      </c>
      <c r="Q36" s="45">
        <v>7.6551724137931032</v>
      </c>
      <c r="R36" s="45">
        <v>5.375</v>
      </c>
    </row>
    <row r="37" spans="1:18">
      <c r="A37" s="51" t="s">
        <v>236</v>
      </c>
      <c r="B37" s="45">
        <v>3.3333333333333335</v>
      </c>
      <c r="C37" s="45">
        <v>7</v>
      </c>
      <c r="D37" s="45">
        <v>7.8571428571428568</v>
      </c>
      <c r="E37" s="45">
        <v>7.5</v>
      </c>
      <c r="F37" s="45">
        <v>4</v>
      </c>
      <c r="G37" s="45">
        <v>5.25</v>
      </c>
      <c r="H37" s="45">
        <v>7.333333333333333</v>
      </c>
      <c r="I37" s="45">
        <v>6.666666666666667</v>
      </c>
      <c r="J37" s="45">
        <v>5.5714285714285712</v>
      </c>
      <c r="K37" s="45">
        <v>6.2857142857142856</v>
      </c>
      <c r="L37" s="45">
        <v>8</v>
      </c>
      <c r="M37" s="45">
        <v>10.538461538461538</v>
      </c>
      <c r="N37" s="45">
        <v>7.9090909090909092</v>
      </c>
      <c r="O37" s="45">
        <v>12.375</v>
      </c>
      <c r="P37" s="45">
        <v>8.0555555555555554</v>
      </c>
      <c r="Q37" s="45">
        <v>5</v>
      </c>
      <c r="R37" s="45">
        <v>4.8</v>
      </c>
    </row>
    <row r="38" spans="1:18">
      <c r="A38" s="51" t="s">
        <v>38</v>
      </c>
      <c r="B38" s="45"/>
      <c r="C38" s="45">
        <v>7.5263157894736841</v>
      </c>
      <c r="D38" s="45">
        <v>8.1666666666666661</v>
      </c>
      <c r="E38" s="45">
        <v>8</v>
      </c>
      <c r="F38" s="45"/>
      <c r="G38" s="45"/>
      <c r="H38" s="45">
        <v>6.6842105263157894</v>
      </c>
      <c r="I38" s="45">
        <v>5</v>
      </c>
      <c r="J38" s="45">
        <v>4</v>
      </c>
      <c r="K38" s="45">
        <v>3</v>
      </c>
      <c r="L38" s="45">
        <v>8.4782608695652169</v>
      </c>
      <c r="M38" s="45">
        <v>5.1111111111111107</v>
      </c>
      <c r="N38" s="45">
        <v>10.5</v>
      </c>
      <c r="O38" s="45">
        <v>11.739130434782609</v>
      </c>
      <c r="P38" s="45">
        <v>12</v>
      </c>
      <c r="Q38" s="45">
        <v>8.08</v>
      </c>
      <c r="R38" s="45">
        <v>6.333333333333333</v>
      </c>
    </row>
    <row r="39" spans="1:18">
      <c r="A39" s="42" t="s">
        <v>168</v>
      </c>
      <c r="B39" s="45">
        <v>3.4285714285714284</v>
      </c>
      <c r="C39" s="45">
        <v>8.5847457627118651</v>
      </c>
      <c r="D39" s="45">
        <v>8.4491803278688522</v>
      </c>
      <c r="E39" s="45">
        <v>7.8071428571428569</v>
      </c>
      <c r="F39" s="45">
        <v>4.666666666666667</v>
      </c>
      <c r="G39" s="45">
        <v>5.333333333333333</v>
      </c>
      <c r="H39" s="45">
        <v>7.6746987951807233</v>
      </c>
      <c r="I39" s="45">
        <v>8.101754385964913</v>
      </c>
      <c r="J39" s="45">
        <v>7.4545454545454541</v>
      </c>
      <c r="K39" s="45">
        <v>6.660869565217391</v>
      </c>
      <c r="L39" s="45">
        <v>9.619808306709265</v>
      </c>
      <c r="M39" s="45">
        <v>9.4768518518518512</v>
      </c>
      <c r="N39" s="45">
        <v>11.088235294117647</v>
      </c>
      <c r="O39" s="45">
        <v>11.73943661971831</v>
      </c>
      <c r="P39" s="45">
        <v>10.364864864864865</v>
      </c>
      <c r="Q39" s="45">
        <v>9.9329446064139937</v>
      </c>
      <c r="R39" s="45">
        <v>6.8404907975460123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4:EX30"/>
  <sheetViews>
    <sheetView topLeftCell="A10" workbookViewId="0">
      <selection activeCell="A9" sqref="A9"/>
    </sheetView>
  </sheetViews>
  <sheetFormatPr baseColWidth="10" defaultRowHeight="15"/>
  <cols>
    <col min="1" max="1" width="23.7109375" customWidth="1"/>
    <col min="2" max="2" width="12.42578125" bestFit="1" customWidth="1"/>
    <col min="3" max="3" width="5.5703125" bestFit="1" customWidth="1"/>
    <col min="4" max="4" width="5.5703125" customWidth="1"/>
    <col min="5" max="6" width="5.5703125" bestFit="1" customWidth="1"/>
    <col min="7" max="7" width="5.5703125" customWidth="1"/>
    <col min="8" max="8" width="5.5703125" bestFit="1" customWidth="1"/>
    <col min="9" max="9" width="12.5703125" customWidth="1"/>
    <col min="10" max="12" width="4.5703125" customWidth="1"/>
    <col min="13" max="13" width="6.85546875" customWidth="1"/>
    <col min="14" max="20" width="4.5703125" customWidth="1"/>
    <col min="21" max="21" width="6.85546875" customWidth="1"/>
    <col min="22" max="27" width="5.5703125" customWidth="1"/>
    <col min="28" max="28" width="4.5703125" customWidth="1"/>
    <col min="29" max="29" width="6.85546875" customWidth="1"/>
    <col min="30" max="30" width="12.5703125" customWidth="1"/>
    <col min="31" max="31" width="8.85546875" customWidth="1"/>
    <col min="32" max="32" width="12.5703125" customWidth="1"/>
    <col min="33" max="33" width="4.5703125" customWidth="1"/>
    <col min="34" max="34" width="19.85546875" bestFit="1" customWidth="1"/>
    <col min="35" max="35" width="19.85546875" customWidth="1"/>
    <col min="36" max="37" width="20.85546875" customWidth="1"/>
    <col min="38" max="38" width="4.28515625" customWidth="1"/>
    <col min="39" max="39" width="3.42578125" customWidth="1"/>
    <col min="40" max="40" width="6.42578125" customWidth="1"/>
    <col min="41" max="41" width="4" customWidth="1"/>
    <col min="42" max="42" width="19.85546875" bestFit="1" customWidth="1"/>
    <col min="43" max="43" width="19.85546875" customWidth="1"/>
    <col min="44" max="46" width="20.85546875" customWidth="1"/>
    <col min="47" max="47" width="3.42578125" customWidth="1"/>
    <col min="48" max="48" width="6.42578125" customWidth="1"/>
    <col min="49" max="49" width="4" customWidth="1"/>
    <col min="50" max="50" width="19.85546875" bestFit="1" customWidth="1"/>
    <col min="51" max="51" width="19.85546875" customWidth="1"/>
    <col min="52" max="55" width="20.85546875" customWidth="1"/>
    <col min="56" max="56" width="6.42578125" customWidth="1"/>
    <col min="57" max="57" width="4.5703125" customWidth="1"/>
    <col min="58" max="58" width="19.85546875" bestFit="1" customWidth="1"/>
    <col min="59" max="59" width="19.85546875" customWidth="1"/>
    <col min="60" max="64" width="20.85546875" customWidth="1"/>
    <col min="65" max="65" width="4.5703125" customWidth="1"/>
    <col min="66" max="66" width="19.85546875" bestFit="1" customWidth="1"/>
    <col min="67" max="67" width="19.85546875" customWidth="1"/>
    <col min="68" max="73" width="20.85546875" customWidth="1"/>
    <col min="74" max="74" width="19.85546875" bestFit="1" customWidth="1"/>
    <col min="75" max="75" width="19.85546875" customWidth="1"/>
    <col min="76" max="81" width="20.85546875" customWidth="1"/>
    <col min="82" max="82" width="20.85546875" bestFit="1" customWidth="1"/>
    <col min="83" max="83" width="19.85546875" customWidth="1"/>
    <col min="84" max="89" width="20.85546875" customWidth="1"/>
    <col min="90" max="90" width="20.85546875" bestFit="1" customWidth="1"/>
    <col min="91" max="97" width="20.85546875" customWidth="1"/>
    <col min="98" max="98" width="20.85546875" bestFit="1" customWidth="1"/>
    <col min="99" max="105" width="20.85546875" customWidth="1"/>
    <col min="106" max="106" width="20.85546875" bestFit="1" customWidth="1"/>
    <col min="107" max="113" width="20.85546875" customWidth="1"/>
    <col min="114" max="114" width="20.85546875" bestFit="1" customWidth="1"/>
    <col min="115" max="121" width="20.85546875" customWidth="1"/>
    <col min="122" max="122" width="20.85546875" bestFit="1" customWidth="1"/>
    <col min="123" max="129" width="20.85546875" customWidth="1"/>
    <col min="130" max="130" width="20.85546875" bestFit="1" customWidth="1"/>
    <col min="131" max="137" width="20.85546875" customWidth="1"/>
    <col min="138" max="154" width="20.85546875" bestFit="1" customWidth="1"/>
  </cols>
  <sheetData>
    <row r="4" spans="1:154">
      <c r="A4" s="26" t="s">
        <v>170</v>
      </c>
      <c r="B4" s="26" t="s">
        <v>220</v>
      </c>
    </row>
    <row r="5" spans="1:154">
      <c r="A5" s="26" t="s">
        <v>167</v>
      </c>
      <c r="B5" t="s">
        <v>39</v>
      </c>
      <c r="C5" t="s">
        <v>34</v>
      </c>
      <c r="D5" t="s">
        <v>47</v>
      </c>
      <c r="E5" t="s">
        <v>52</v>
      </c>
      <c r="F5" t="s">
        <v>41</v>
      </c>
      <c r="G5" t="s">
        <v>45</v>
      </c>
      <c r="H5" t="s">
        <v>54</v>
      </c>
      <c r="I5" t="s">
        <v>168</v>
      </c>
    </row>
    <row r="6" spans="1:154" s="43" customFormat="1">
      <c r="A6" s="42" t="s">
        <v>33</v>
      </c>
      <c r="B6" s="43">
        <v>9.2658150851581507</v>
      </c>
      <c r="C6" s="43">
        <v>8.1911111111111126</v>
      </c>
      <c r="D6" s="43">
        <v>7.0790322580645162</v>
      </c>
      <c r="E6" s="43">
        <v>8.453125</v>
      </c>
      <c r="F6" s="43">
        <v>10.466666666666667</v>
      </c>
      <c r="G6" s="43">
        <v>5.833333333333333</v>
      </c>
      <c r="H6" s="43">
        <v>6.7833333333333341</v>
      </c>
      <c r="I6" s="43">
        <v>8.5856577645895147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</row>
    <row r="7" spans="1:154">
      <c r="A7" s="28">
        <v>1</v>
      </c>
      <c r="B7" s="39">
        <v>7.9999999999999982</v>
      </c>
      <c r="C7" s="39">
        <v>7.6071428571428568</v>
      </c>
      <c r="D7" s="39">
        <v>7.5500000000000007</v>
      </c>
      <c r="E7" s="39"/>
      <c r="F7" s="39">
        <v>8.6</v>
      </c>
      <c r="G7" s="39"/>
      <c r="H7" s="39">
        <v>3.6</v>
      </c>
      <c r="I7" s="39">
        <v>7.661290322580645</v>
      </c>
    </row>
    <row r="8" spans="1:154">
      <c r="A8" s="28">
        <v>2</v>
      </c>
      <c r="B8" s="39">
        <v>7.5227272727272725</v>
      </c>
      <c r="C8" s="39">
        <v>9.3692307692307697</v>
      </c>
      <c r="D8" s="39">
        <v>6.75</v>
      </c>
      <c r="E8" s="39"/>
      <c r="F8" s="39">
        <v>12.3</v>
      </c>
      <c r="G8" s="39"/>
      <c r="H8" s="39"/>
      <c r="I8" s="39">
        <v>8.7370370370370392</v>
      </c>
    </row>
    <row r="9" spans="1:154">
      <c r="A9" s="28">
        <v>3</v>
      </c>
      <c r="B9" s="39">
        <v>11.68</v>
      </c>
      <c r="C9" s="39">
        <v>7.2214285714285706</v>
      </c>
      <c r="D9" s="39">
        <v>7.5</v>
      </c>
      <c r="E9" s="39">
        <v>9.9499999999999993</v>
      </c>
      <c r="F9" s="39">
        <v>9.9333333333333336</v>
      </c>
      <c r="G9" s="39"/>
      <c r="H9" s="39"/>
      <c r="I9" s="39">
        <v>10.009374999999999</v>
      </c>
    </row>
    <row r="10" spans="1:154">
      <c r="A10" s="28">
        <v>4</v>
      </c>
      <c r="B10" s="39">
        <v>9.1499999999999986</v>
      </c>
      <c r="C10" s="39">
        <v>7.7666666666666657</v>
      </c>
      <c r="D10" s="39">
        <v>7</v>
      </c>
      <c r="E10" s="39">
        <v>8.8666666666666671</v>
      </c>
      <c r="F10" s="39">
        <v>14</v>
      </c>
      <c r="G10" s="39"/>
      <c r="H10" s="39"/>
      <c r="I10" s="39">
        <v>8.5593749999999975</v>
      </c>
    </row>
    <row r="11" spans="1:154">
      <c r="A11" s="28">
        <v>5</v>
      </c>
      <c r="B11" s="39">
        <v>8.3961538461538474</v>
      </c>
      <c r="C11" s="39">
        <v>8.1277777777777782</v>
      </c>
      <c r="D11" s="39">
        <v>6.3666666666666671</v>
      </c>
      <c r="E11" s="39"/>
      <c r="F11" s="39"/>
      <c r="G11" s="39"/>
      <c r="H11" s="39"/>
      <c r="I11" s="39">
        <v>7.7290322580645157</v>
      </c>
    </row>
    <row r="12" spans="1:154">
      <c r="A12" s="28">
        <v>6</v>
      </c>
      <c r="B12" s="39">
        <v>9.7966666666666651</v>
      </c>
      <c r="C12" s="39">
        <v>8.8928571428571441</v>
      </c>
      <c r="D12" s="39">
        <v>7.125</v>
      </c>
      <c r="E12" s="39">
        <v>5.875</v>
      </c>
      <c r="F12" s="39">
        <v>11.8</v>
      </c>
      <c r="G12" s="39">
        <v>7</v>
      </c>
      <c r="H12" s="39"/>
      <c r="I12" s="39">
        <v>8.9416666666666647</v>
      </c>
    </row>
    <row r="13" spans="1:154">
      <c r="A13" s="28">
        <v>7</v>
      </c>
      <c r="B13" s="39">
        <v>9.0916666666666668</v>
      </c>
      <c r="C13" s="39">
        <v>8.8972222222222204</v>
      </c>
      <c r="D13" s="39">
        <v>6.125</v>
      </c>
      <c r="E13" s="39">
        <v>10.6</v>
      </c>
      <c r="F13" s="39"/>
      <c r="G13" s="39"/>
      <c r="H13" s="39">
        <v>7.75</v>
      </c>
      <c r="I13" s="39">
        <v>8.8020833333333321</v>
      </c>
    </row>
    <row r="14" spans="1:154" s="44" customFormat="1">
      <c r="A14" s="28">
        <v>8</v>
      </c>
      <c r="B14" s="39">
        <v>8.8235294117647047</v>
      </c>
      <c r="C14" s="39">
        <v>7.3125</v>
      </c>
      <c r="D14" s="39">
        <v>8.35</v>
      </c>
      <c r="E14" s="39">
        <v>7.875</v>
      </c>
      <c r="F14" s="39">
        <v>9.1999999999999993</v>
      </c>
      <c r="G14" s="39"/>
      <c r="H14" s="39"/>
      <c r="I14" s="39">
        <v>8.3387096774193541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</row>
    <row r="15" spans="1:154">
      <c r="A15" s="28">
        <v>9</v>
      </c>
      <c r="B15" s="39">
        <v>9.0449999999999999</v>
      </c>
      <c r="C15" s="39">
        <v>8.5576923076923084</v>
      </c>
      <c r="D15" s="39">
        <v>8</v>
      </c>
      <c r="E15" s="39">
        <v>6.9</v>
      </c>
      <c r="F15" s="39">
        <v>8.1999999999999993</v>
      </c>
      <c r="G15" s="39"/>
      <c r="H15" s="39">
        <v>9</v>
      </c>
      <c r="I15" s="39">
        <v>8.5964285714285715</v>
      </c>
    </row>
    <row r="16" spans="1:154">
      <c r="A16" s="28">
        <v>10</v>
      </c>
      <c r="B16" s="39">
        <v>10.493749999999999</v>
      </c>
      <c r="C16" s="39">
        <v>8.8708333333333336</v>
      </c>
      <c r="D16" s="39">
        <v>9.8000000000000007</v>
      </c>
      <c r="E16" s="39"/>
      <c r="F16" s="39">
        <v>10.8</v>
      </c>
      <c r="G16" s="39">
        <v>6.5</v>
      </c>
      <c r="H16" s="39"/>
      <c r="I16" s="39">
        <v>9.7265624999999982</v>
      </c>
    </row>
    <row r="17" spans="1:154">
      <c r="A17" s="28">
        <v>11</v>
      </c>
      <c r="B17" s="39">
        <v>8.2874999999999996</v>
      </c>
      <c r="C17" s="39">
        <v>7.3</v>
      </c>
      <c r="D17" s="39">
        <v>4.9000000000000004</v>
      </c>
      <c r="E17" s="39">
        <v>7</v>
      </c>
      <c r="F17" s="39"/>
      <c r="G17" s="39">
        <v>4</v>
      </c>
      <c r="H17" s="39"/>
      <c r="I17" s="39">
        <v>7.2838709677419349</v>
      </c>
    </row>
    <row r="18" spans="1:154">
      <c r="A18" s="42" t="s">
        <v>38</v>
      </c>
      <c r="B18" s="43">
        <v>9.2202380952380913</v>
      </c>
      <c r="C18" s="43">
        <v>9.3656862745098035</v>
      </c>
      <c r="D18" s="43">
        <v>9.6219907407407455</v>
      </c>
      <c r="E18" s="43">
        <v>5.5500000000000007</v>
      </c>
      <c r="F18" s="43">
        <v>7.3599999999999994</v>
      </c>
      <c r="G18" s="43">
        <v>9.7857142857142865</v>
      </c>
      <c r="H18" s="43">
        <v>8.1750000000000007</v>
      </c>
      <c r="I18" s="43">
        <v>9.275062344139652</v>
      </c>
    </row>
    <row r="19" spans="1:154">
      <c r="A19" s="28">
        <v>1</v>
      </c>
      <c r="B19" s="39">
        <v>10.735294117647058</v>
      </c>
      <c r="C19" s="39">
        <v>9.2375000000000007</v>
      </c>
      <c r="D19" s="39">
        <v>10.280000000000001</v>
      </c>
      <c r="E19" s="39">
        <v>4.4000000000000004</v>
      </c>
      <c r="F19" s="39">
        <v>4.4000000000000004</v>
      </c>
      <c r="G19" s="39">
        <v>9.85</v>
      </c>
      <c r="H19" s="39"/>
      <c r="I19" s="39">
        <v>9.6363636363636349</v>
      </c>
    </row>
    <row r="20" spans="1:154">
      <c r="A20" s="28">
        <v>2</v>
      </c>
      <c r="B20" s="39">
        <v>8.4166666666666679</v>
      </c>
      <c r="C20" s="39">
        <v>8.9499999999999993</v>
      </c>
      <c r="D20" s="39">
        <v>8.8333333333333321</v>
      </c>
      <c r="E20" s="39"/>
      <c r="F20" s="39"/>
      <c r="G20" s="39">
        <v>9.25</v>
      </c>
      <c r="H20" s="39">
        <v>6.5</v>
      </c>
      <c r="I20" s="39">
        <v>8.6761006289308185</v>
      </c>
    </row>
    <row r="21" spans="1:154">
      <c r="A21" s="28">
        <v>3</v>
      </c>
      <c r="B21" s="39">
        <v>9.7999999999999989</v>
      </c>
      <c r="C21" s="39">
        <v>9.0888888888888903</v>
      </c>
      <c r="D21" s="39">
        <v>8.9</v>
      </c>
      <c r="E21" s="39"/>
      <c r="F21" s="39">
        <v>11.4</v>
      </c>
      <c r="G21" s="39">
        <v>8.8000000000000007</v>
      </c>
      <c r="H21" s="39">
        <v>8</v>
      </c>
      <c r="I21" s="39">
        <v>9.2399999999999984</v>
      </c>
    </row>
    <row r="22" spans="1:154" s="44" customFormat="1">
      <c r="A22" s="28">
        <v>4</v>
      </c>
      <c r="B22" s="39">
        <v>10.199999999999999</v>
      </c>
      <c r="C22" s="39">
        <v>10.933333333333335</v>
      </c>
      <c r="D22" s="39">
        <v>10.833333333333334</v>
      </c>
      <c r="E22" s="39"/>
      <c r="F22" s="39"/>
      <c r="G22" s="39">
        <v>12.133333333333335</v>
      </c>
      <c r="H22" s="39"/>
      <c r="I22" s="39">
        <v>10.971428571428577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</row>
    <row r="23" spans="1:154">
      <c r="A23" s="28">
        <v>5</v>
      </c>
      <c r="B23" s="39">
        <v>8.734375</v>
      </c>
      <c r="C23" s="39">
        <v>9.125</v>
      </c>
      <c r="D23" s="39">
        <v>10.125</v>
      </c>
      <c r="E23" s="39">
        <v>6.75</v>
      </c>
      <c r="F23" s="39">
        <v>6.75</v>
      </c>
      <c r="G23" s="39">
        <v>9.4499999999999993</v>
      </c>
      <c r="H23" s="39"/>
      <c r="I23" s="39">
        <v>9.1395348837209305</v>
      </c>
    </row>
    <row r="24" spans="1:154">
      <c r="A24" s="28">
        <v>6</v>
      </c>
      <c r="B24" s="39">
        <v>8.3333333333333339</v>
      </c>
      <c r="C24" s="39">
        <v>9.1846153846153857</v>
      </c>
      <c r="D24" s="39">
        <v>9.4571428571428573</v>
      </c>
      <c r="E24" s="39"/>
      <c r="F24" s="39"/>
      <c r="G24" s="39">
        <v>9.9333333333333336</v>
      </c>
      <c r="H24" s="39"/>
      <c r="I24" s="39">
        <v>9.1517241379310352</v>
      </c>
    </row>
    <row r="25" spans="1:154">
      <c r="A25" s="28">
        <v>7</v>
      </c>
      <c r="B25" s="39">
        <v>10.414285714285715</v>
      </c>
      <c r="C25" s="39">
        <v>9.9019607843137258</v>
      </c>
      <c r="D25" s="39">
        <v>10.571428571428571</v>
      </c>
      <c r="E25" s="39"/>
      <c r="F25" s="39"/>
      <c r="G25" s="39">
        <v>9.7874999999999996</v>
      </c>
      <c r="H25" s="39"/>
      <c r="I25" s="39">
        <v>10.173412698412696</v>
      </c>
    </row>
    <row r="26" spans="1:154">
      <c r="A26" s="28">
        <v>8</v>
      </c>
      <c r="B26" s="39">
        <v>9.4111111111111114</v>
      </c>
      <c r="C26" s="39">
        <v>9.3555555555555543</v>
      </c>
      <c r="D26" s="39">
        <v>9.5100000000000016</v>
      </c>
      <c r="E26" s="39"/>
      <c r="F26" s="39"/>
      <c r="G26" s="39">
        <v>10.229166666666666</v>
      </c>
      <c r="H26" s="39">
        <v>10.199999999999999</v>
      </c>
      <c r="I26" s="39">
        <v>9.470467836257308</v>
      </c>
    </row>
    <row r="27" spans="1:154">
      <c r="A27" s="28">
        <v>9</v>
      </c>
      <c r="B27" s="39">
        <v>9.617857142857142</v>
      </c>
      <c r="C27" s="39">
        <v>10.462499999999999</v>
      </c>
      <c r="D27" s="39">
        <v>9.879999999999999</v>
      </c>
      <c r="E27" s="39"/>
      <c r="F27" s="39"/>
      <c r="G27" s="39">
        <v>10.75</v>
      </c>
      <c r="H27" s="39"/>
      <c r="I27" s="39">
        <v>9.9999999999999982</v>
      </c>
    </row>
    <row r="28" spans="1:154">
      <c r="A28" s="28">
        <v>10</v>
      </c>
      <c r="B28" s="39">
        <v>8.8533333333333335</v>
      </c>
      <c r="C28" s="39">
        <v>9.3388888888888903</v>
      </c>
      <c r="D28" s="39">
        <v>9.0333333333333332</v>
      </c>
      <c r="E28" s="39">
        <v>5.25</v>
      </c>
      <c r="F28" s="39"/>
      <c r="G28" s="39">
        <v>8.3333333333333339</v>
      </c>
      <c r="H28" s="39"/>
      <c r="I28" s="39">
        <v>8.6950617283950624</v>
      </c>
    </row>
    <row r="29" spans="1:154">
      <c r="A29" s="28">
        <v>11</v>
      </c>
      <c r="B29" s="39">
        <v>7.6000000000000005</v>
      </c>
      <c r="C29" s="39">
        <v>7.82</v>
      </c>
      <c r="D29" s="39">
        <v>8.4</v>
      </c>
      <c r="E29" s="39">
        <v>6.5</v>
      </c>
      <c r="F29" s="39">
        <v>7.125</v>
      </c>
      <c r="G29" s="39">
        <v>8.0833333333333339</v>
      </c>
      <c r="H29" s="39"/>
      <c r="I29" s="39">
        <v>7.7999999999999989</v>
      </c>
    </row>
    <row r="30" spans="1:154">
      <c r="A30" s="42" t="s">
        <v>168</v>
      </c>
      <c r="B30" s="43">
        <v>9.2427797833934999</v>
      </c>
      <c r="C30" s="43">
        <v>8.7805658056580533</v>
      </c>
      <c r="D30" s="43">
        <v>8.8566343042071267</v>
      </c>
      <c r="E30" s="43">
        <v>7.4080000000000004</v>
      </c>
      <c r="F30" s="43">
        <v>9.552941176470588</v>
      </c>
      <c r="G30" s="43">
        <v>9.473684210526315</v>
      </c>
      <c r="H30" s="43">
        <v>7.5785714285714283</v>
      </c>
      <c r="I30" s="43">
        <v>8.960252935862691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2:EX30"/>
  <sheetViews>
    <sheetView topLeftCell="A16" workbookViewId="0">
      <selection activeCell="A6" sqref="A6"/>
    </sheetView>
  </sheetViews>
  <sheetFormatPr baseColWidth="10" defaultRowHeight="15"/>
  <cols>
    <col min="1" max="1" width="23.7109375" customWidth="1"/>
    <col min="2" max="2" width="21.85546875" bestFit="1" customWidth="1"/>
    <col min="3" max="3" width="8.42578125" bestFit="1" customWidth="1"/>
    <col min="4" max="5" width="8.42578125" customWidth="1"/>
    <col min="6" max="7" width="8.42578125" bestFit="1" customWidth="1"/>
    <col min="8" max="8" width="12.5703125" bestFit="1" customWidth="1"/>
    <col min="9" max="9" width="12.5703125" customWidth="1"/>
    <col min="10" max="11" width="5.5703125" customWidth="1"/>
    <col min="12" max="12" width="11.85546875" bestFit="1" customWidth="1"/>
    <col min="13" max="17" width="5.5703125" customWidth="1"/>
    <col min="18" max="18" width="8.28515625" customWidth="1"/>
    <col min="19" max="19" width="5.5703125" customWidth="1"/>
    <col min="20" max="20" width="8.42578125" customWidth="1"/>
    <col min="21" max="21" width="6.140625" customWidth="1"/>
    <col min="22" max="26" width="5.5703125" customWidth="1"/>
    <col min="27" max="27" width="9.140625" customWidth="1"/>
    <col min="28" max="28" width="5.28515625" customWidth="1"/>
    <col min="29" max="29" width="4.5703125" customWidth="1"/>
    <col min="30" max="31" width="5.5703125" customWidth="1"/>
    <col min="32" max="32" width="8.28515625" customWidth="1"/>
    <col min="33" max="33" width="5.85546875" customWidth="1"/>
    <col min="34" max="34" width="8.85546875" customWidth="1"/>
    <col min="35" max="35" width="12.5703125" customWidth="1"/>
    <col min="36" max="37" width="20.85546875" customWidth="1"/>
    <col min="38" max="38" width="4.28515625" customWidth="1"/>
    <col min="39" max="39" width="3.42578125" customWidth="1"/>
    <col min="40" max="40" width="6.42578125" customWidth="1"/>
    <col min="41" max="41" width="4" customWidth="1"/>
    <col min="42" max="42" width="19.85546875" bestFit="1" customWidth="1"/>
    <col min="43" max="43" width="19.85546875" customWidth="1"/>
    <col min="44" max="46" width="20.85546875" customWidth="1"/>
    <col min="47" max="47" width="3.42578125" customWidth="1"/>
    <col min="48" max="48" width="6.42578125" customWidth="1"/>
    <col min="49" max="49" width="4" customWidth="1"/>
    <col min="50" max="50" width="19.85546875" bestFit="1" customWidth="1"/>
    <col min="51" max="51" width="19.85546875" customWidth="1"/>
    <col min="52" max="55" width="20.85546875" customWidth="1"/>
    <col min="56" max="56" width="6.42578125" customWidth="1"/>
    <col min="57" max="57" width="4.5703125" customWidth="1"/>
    <col min="58" max="58" width="19.85546875" bestFit="1" customWidth="1"/>
    <col min="59" max="59" width="19.85546875" customWidth="1"/>
    <col min="60" max="64" width="20.85546875" customWidth="1"/>
    <col min="65" max="65" width="4.5703125" customWidth="1"/>
    <col min="66" max="66" width="19.85546875" bestFit="1" customWidth="1"/>
    <col min="67" max="67" width="19.85546875" customWidth="1"/>
    <col min="68" max="73" width="20.85546875" customWidth="1"/>
    <col min="74" max="74" width="19.85546875" bestFit="1" customWidth="1"/>
    <col min="75" max="75" width="19.85546875" customWidth="1"/>
    <col min="76" max="81" width="20.85546875" customWidth="1"/>
    <col min="82" max="82" width="20.85546875" bestFit="1" customWidth="1"/>
    <col min="83" max="83" width="19.85546875" customWidth="1"/>
    <col min="84" max="89" width="20.85546875" customWidth="1"/>
    <col min="90" max="90" width="20.85546875" bestFit="1" customWidth="1"/>
    <col min="91" max="97" width="20.85546875" customWidth="1"/>
    <col min="98" max="98" width="20.85546875" bestFit="1" customWidth="1"/>
    <col min="99" max="105" width="20.85546875" customWidth="1"/>
    <col min="106" max="106" width="20.85546875" bestFit="1" customWidth="1"/>
    <col min="107" max="113" width="20.85546875" customWidth="1"/>
    <col min="114" max="114" width="20.85546875" bestFit="1" customWidth="1"/>
    <col min="115" max="121" width="20.85546875" customWidth="1"/>
    <col min="122" max="122" width="20.85546875" bestFit="1" customWidth="1"/>
    <col min="123" max="129" width="20.85546875" customWidth="1"/>
    <col min="130" max="130" width="20.85546875" bestFit="1" customWidth="1"/>
    <col min="131" max="137" width="20.85546875" customWidth="1"/>
    <col min="138" max="154" width="20.85546875" bestFit="1" customWidth="1"/>
  </cols>
  <sheetData>
    <row r="2" spans="1:154">
      <c r="A2" s="26" t="s">
        <v>23</v>
      </c>
      <c r="B2" t="s">
        <v>188</v>
      </c>
    </row>
    <row r="4" spans="1:154">
      <c r="A4" s="26" t="s">
        <v>170</v>
      </c>
      <c r="B4" s="26" t="s">
        <v>237</v>
      </c>
    </row>
    <row r="5" spans="1:154">
      <c r="A5" s="26" t="s">
        <v>167</v>
      </c>
      <c r="B5" t="s">
        <v>238</v>
      </c>
      <c r="C5" t="s">
        <v>239</v>
      </c>
      <c r="D5" t="s">
        <v>240</v>
      </c>
      <c r="E5" t="s">
        <v>241</v>
      </c>
      <c r="F5" t="s">
        <v>242</v>
      </c>
      <c r="G5" t="s">
        <v>243</v>
      </c>
      <c r="H5" t="s">
        <v>168</v>
      </c>
      <c r="L5" t="s">
        <v>206</v>
      </c>
    </row>
    <row r="6" spans="1:154" s="43" customFormat="1">
      <c r="A6" s="42" t="s">
        <v>33</v>
      </c>
      <c r="B6" s="43">
        <v>11.612499999999999</v>
      </c>
      <c r="C6" s="43">
        <v>9.1611111111111114</v>
      </c>
      <c r="D6" s="43">
        <v>6.8637499999999987</v>
      </c>
      <c r="E6" s="43">
        <v>8.6018018018018019</v>
      </c>
      <c r="F6" s="43">
        <v>8.7839233038348095</v>
      </c>
      <c r="G6" s="43">
        <v>9.1646666666666672</v>
      </c>
      <c r="H6" s="43">
        <v>8.6269385699899281</v>
      </c>
      <c r="I6"/>
      <c r="J6"/>
      <c r="K6"/>
      <c r="L6" t="s">
        <v>207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</row>
    <row r="7" spans="1:154">
      <c r="A7" s="28">
        <v>1</v>
      </c>
      <c r="B7" s="39">
        <v>15.4</v>
      </c>
      <c r="C7" s="39"/>
      <c r="D7" s="39">
        <v>6.625</v>
      </c>
      <c r="E7" s="39">
        <v>8.3681818181818173</v>
      </c>
      <c r="F7" s="39">
        <v>7.0055555555555564</v>
      </c>
      <c r="G7" s="39">
        <v>10.4</v>
      </c>
      <c r="H7" s="39">
        <v>7.796666666666666</v>
      </c>
      <c r="L7" t="s">
        <v>208</v>
      </c>
    </row>
    <row r="8" spans="1:154">
      <c r="A8" s="28">
        <v>2</v>
      </c>
      <c r="B8" s="39"/>
      <c r="C8" s="39">
        <v>10.65</v>
      </c>
      <c r="D8" s="39">
        <v>6.5</v>
      </c>
      <c r="E8" s="39">
        <v>7.5923076923076929</v>
      </c>
      <c r="F8" s="39">
        <v>10.16111111111111</v>
      </c>
      <c r="G8" s="39">
        <v>8.9749999999999996</v>
      </c>
      <c r="H8" s="39">
        <v>8.7370370370370392</v>
      </c>
      <c r="L8" t="s">
        <v>210</v>
      </c>
    </row>
    <row r="9" spans="1:154">
      <c r="A9" s="28">
        <v>3</v>
      </c>
      <c r="B9" s="39"/>
      <c r="C9" s="39"/>
      <c r="D9" s="39">
        <v>6.4874999999999998</v>
      </c>
      <c r="E9" s="39">
        <v>9.9450000000000003</v>
      </c>
      <c r="F9" s="39">
        <v>10.804166666666667</v>
      </c>
      <c r="G9" s="39">
        <v>10.875</v>
      </c>
      <c r="H9" s="39">
        <v>10.009374999999997</v>
      </c>
      <c r="L9" t="s">
        <v>211</v>
      </c>
    </row>
    <row r="10" spans="1:154">
      <c r="A10" s="28">
        <v>4</v>
      </c>
      <c r="B10" s="39"/>
      <c r="C10" s="39"/>
      <c r="D10" s="39">
        <v>4.166666666666667</v>
      </c>
      <c r="E10" s="39">
        <v>9.1090909090909076</v>
      </c>
      <c r="F10" s="39">
        <v>8.0571428571428587</v>
      </c>
      <c r="G10" s="39">
        <v>9.5272727272727291</v>
      </c>
      <c r="H10" s="39">
        <v>8.5593749999999993</v>
      </c>
      <c r="L10" t="s">
        <v>209</v>
      </c>
    </row>
    <row r="11" spans="1:154">
      <c r="A11" s="28">
        <v>5</v>
      </c>
      <c r="B11" s="39"/>
      <c r="C11" s="39">
        <v>9</v>
      </c>
      <c r="D11" s="39">
        <v>6.2250000000000005</v>
      </c>
      <c r="E11" s="39">
        <v>7.3545454545454554</v>
      </c>
      <c r="F11" s="39">
        <v>8.3500000000000014</v>
      </c>
      <c r="G11" s="39">
        <v>10.25</v>
      </c>
      <c r="H11" s="39">
        <v>7.7290322580645157</v>
      </c>
    </row>
    <row r="12" spans="1:154">
      <c r="A12" s="28">
        <v>6</v>
      </c>
      <c r="B12" s="39"/>
      <c r="C12" s="39"/>
      <c r="D12" s="39">
        <v>4.75</v>
      </c>
      <c r="E12" s="39">
        <v>9.9625000000000004</v>
      </c>
      <c r="F12" s="39">
        <v>8.842307692307692</v>
      </c>
      <c r="G12" s="39">
        <v>8.625</v>
      </c>
      <c r="H12" s="39">
        <v>9.0086206896551726</v>
      </c>
    </row>
    <row r="13" spans="1:154">
      <c r="A13" s="28">
        <v>7</v>
      </c>
      <c r="B13" s="39">
        <v>8.5</v>
      </c>
      <c r="C13" s="39">
        <v>6</v>
      </c>
      <c r="D13" s="39">
        <v>11.1625</v>
      </c>
      <c r="E13" s="39">
        <v>8.9454545454545453</v>
      </c>
      <c r="F13" s="39">
        <v>7.8151515151515136</v>
      </c>
      <c r="G13" s="39">
        <v>10.133333333333333</v>
      </c>
      <c r="H13" s="39">
        <v>8.836021505376344</v>
      </c>
    </row>
    <row r="14" spans="1:154" s="44" customFormat="1">
      <c r="A14" s="28">
        <v>8</v>
      </c>
      <c r="B14" s="39">
        <v>11.5</v>
      </c>
      <c r="C14" s="39">
        <v>9</v>
      </c>
      <c r="D14" s="39">
        <v>7</v>
      </c>
      <c r="E14" s="39">
        <v>8.3999999999999986</v>
      </c>
      <c r="F14" s="39">
        <v>8.0388888888888879</v>
      </c>
      <c r="G14" s="39">
        <v>8.7099999999999991</v>
      </c>
      <c r="H14" s="39">
        <v>8.3387096774193541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</row>
    <row r="15" spans="1:154">
      <c r="A15" s="28">
        <v>9</v>
      </c>
      <c r="B15" s="39">
        <v>11.2</v>
      </c>
      <c r="C15" s="39"/>
      <c r="D15" s="39">
        <v>7.416666666666667</v>
      </c>
      <c r="E15" s="39">
        <v>8.3812499999999996</v>
      </c>
      <c r="F15" s="39">
        <v>8.7799999999999994</v>
      </c>
      <c r="G15" s="39">
        <v>8.68</v>
      </c>
      <c r="H15" s="39">
        <v>8.5814814814814806</v>
      </c>
    </row>
    <row r="16" spans="1:154">
      <c r="A16" s="28">
        <v>10</v>
      </c>
      <c r="B16" s="39"/>
      <c r="C16" s="39">
        <v>9.3833333333333329</v>
      </c>
      <c r="D16" s="39">
        <v>6.7249999999999996</v>
      </c>
      <c r="E16" s="39">
        <v>8.4749999999999996</v>
      </c>
      <c r="F16" s="39">
        <v>10.347619047619048</v>
      </c>
      <c r="G16" s="39">
        <v>11.238888888888889</v>
      </c>
      <c r="H16" s="39">
        <v>9.8306451612903221</v>
      </c>
    </row>
    <row r="17" spans="1:154">
      <c r="A17" s="28">
        <v>11</v>
      </c>
      <c r="B17" s="39">
        <v>11.6</v>
      </c>
      <c r="C17" s="39">
        <v>9</v>
      </c>
      <c r="D17" s="39">
        <v>7.1999999999999993</v>
      </c>
      <c r="E17" s="39">
        <v>8.0055555555555546</v>
      </c>
      <c r="F17" s="39">
        <v>6.78125</v>
      </c>
      <c r="G17" s="39">
        <v>5.3285714285714283</v>
      </c>
      <c r="H17" s="39">
        <v>7.3933333333333326</v>
      </c>
    </row>
    <row r="18" spans="1:154">
      <c r="A18" s="42" t="s">
        <v>38</v>
      </c>
      <c r="B18" s="43">
        <v>9.4370370370370367</v>
      </c>
      <c r="C18" s="43">
        <v>8.8388888888888886</v>
      </c>
      <c r="D18" s="43">
        <v>8.8649659863945569</v>
      </c>
      <c r="E18" s="43">
        <v>9.256140350877196</v>
      </c>
      <c r="F18" s="43">
        <v>9.2924382716049401</v>
      </c>
      <c r="G18" s="43">
        <v>9.5881818181818161</v>
      </c>
      <c r="H18" s="43">
        <v>9.2378453038674024</v>
      </c>
    </row>
    <row r="19" spans="1:154">
      <c r="A19" s="28">
        <v>1</v>
      </c>
      <c r="B19" s="39">
        <v>14</v>
      </c>
      <c r="C19" s="39">
        <v>8.8000000000000007</v>
      </c>
      <c r="D19" s="39">
        <v>11.971428571428572</v>
      </c>
      <c r="E19" s="39">
        <v>9.4666666666666668</v>
      </c>
      <c r="F19" s="39">
        <v>8.2944444444444443</v>
      </c>
      <c r="G19" s="39">
        <v>7.333333333333333</v>
      </c>
      <c r="H19" s="39">
        <v>9.615000000000002</v>
      </c>
    </row>
    <row r="20" spans="1:154">
      <c r="A20" s="28">
        <v>2</v>
      </c>
      <c r="B20" s="39"/>
      <c r="C20" s="39">
        <v>9.5</v>
      </c>
      <c r="D20" s="39">
        <v>7.6</v>
      </c>
      <c r="E20" s="39">
        <v>9.1388888888888893</v>
      </c>
      <c r="F20" s="39">
        <v>8.0980392156862742</v>
      </c>
      <c r="G20" s="39">
        <v>9.533333333333335</v>
      </c>
      <c r="H20" s="39">
        <v>8.6736111111111089</v>
      </c>
    </row>
    <row r="21" spans="1:154">
      <c r="A21" s="28">
        <v>3</v>
      </c>
      <c r="B21" s="39"/>
      <c r="C21" s="39">
        <v>11</v>
      </c>
      <c r="D21" s="39">
        <v>9</v>
      </c>
      <c r="E21" s="39">
        <v>8.8000000000000007</v>
      </c>
      <c r="F21" s="39">
        <v>9.6181818181818191</v>
      </c>
      <c r="G21" s="39">
        <v>8.6</v>
      </c>
      <c r="H21" s="39">
        <v>9.4</v>
      </c>
    </row>
    <row r="22" spans="1:154" s="44" customFormat="1">
      <c r="A22" s="28">
        <v>4</v>
      </c>
      <c r="B22" s="39"/>
      <c r="C22" s="39">
        <v>10.199999999999999</v>
      </c>
      <c r="D22" s="39">
        <v>9.8666666666666671</v>
      </c>
      <c r="E22" s="39">
        <v>11.540000000000001</v>
      </c>
      <c r="F22" s="39">
        <v>9.6999999999999993</v>
      </c>
      <c r="G22" s="39"/>
      <c r="H22" s="39">
        <v>10.777777777777779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</row>
    <row r="23" spans="1:154">
      <c r="A23" s="28">
        <v>5</v>
      </c>
      <c r="B23" s="39"/>
      <c r="C23" s="39">
        <v>6.625</v>
      </c>
      <c r="D23" s="39">
        <v>8.8125</v>
      </c>
      <c r="E23" s="39">
        <v>8.4090909090909083</v>
      </c>
      <c r="F23" s="39">
        <v>9.25</v>
      </c>
      <c r="G23" s="39">
        <v>11</v>
      </c>
      <c r="H23" s="39">
        <v>9.098684210526315</v>
      </c>
    </row>
    <row r="24" spans="1:154">
      <c r="A24" s="28">
        <v>6</v>
      </c>
      <c r="B24" s="39">
        <v>11.8</v>
      </c>
      <c r="C24" s="39">
        <v>6.2</v>
      </c>
      <c r="D24" s="39">
        <v>9</v>
      </c>
      <c r="E24" s="39">
        <v>9.4266666666666676</v>
      </c>
      <c r="F24" s="39">
        <v>7.7333333333333343</v>
      </c>
      <c r="G24" s="39">
        <v>11.8</v>
      </c>
      <c r="H24" s="39">
        <v>9.0615384615384631</v>
      </c>
    </row>
    <row r="25" spans="1:154">
      <c r="A25" s="28">
        <v>7</v>
      </c>
      <c r="B25" s="39">
        <v>6.5</v>
      </c>
      <c r="C25" s="39">
        <v>12.2</v>
      </c>
      <c r="D25" s="39">
        <v>8.25</v>
      </c>
      <c r="E25" s="39">
        <v>10.23</v>
      </c>
      <c r="F25" s="39">
        <v>11.075000000000001</v>
      </c>
      <c r="G25" s="39">
        <v>9.8955555555555552</v>
      </c>
      <c r="H25" s="39">
        <v>10.214035087719294</v>
      </c>
    </row>
    <row r="26" spans="1:154">
      <c r="A26" s="28">
        <v>8</v>
      </c>
      <c r="B26" s="39">
        <v>9.0416666666666679</v>
      </c>
      <c r="C26" s="39">
        <v>8.3333333333333339</v>
      </c>
      <c r="D26" s="39">
        <v>8.625</v>
      </c>
      <c r="E26" s="39">
        <v>9.4483333333333324</v>
      </c>
      <c r="F26" s="39">
        <v>9.4842592592592574</v>
      </c>
      <c r="G26" s="39">
        <v>9.7285714285714295</v>
      </c>
      <c r="H26" s="39">
        <v>9.3980769230769212</v>
      </c>
    </row>
    <row r="27" spans="1:154">
      <c r="A27" s="28">
        <v>9</v>
      </c>
      <c r="B27" s="39">
        <v>8.6</v>
      </c>
      <c r="C27" s="39">
        <v>9.4</v>
      </c>
      <c r="D27" s="39">
        <v>10.199999999999999</v>
      </c>
      <c r="E27" s="39">
        <v>9.4499999999999993</v>
      </c>
      <c r="F27" s="39">
        <v>10.588461538461537</v>
      </c>
      <c r="G27" s="39">
        <v>9.25</v>
      </c>
      <c r="H27" s="39">
        <v>9.9166666666666696</v>
      </c>
    </row>
    <row r="28" spans="1:154">
      <c r="A28" s="28">
        <v>10</v>
      </c>
      <c r="B28" s="39">
        <v>8.75</v>
      </c>
      <c r="C28" s="39">
        <v>8.6952380952380963</v>
      </c>
      <c r="D28" s="39">
        <v>8.1458333333333339</v>
      </c>
      <c r="E28" s="39">
        <v>8.5791666666666675</v>
      </c>
      <c r="F28" s="39">
        <v>9.125</v>
      </c>
      <c r="G28" s="39">
        <v>9.3375000000000004</v>
      </c>
      <c r="H28" s="39">
        <v>8.7089743589743573</v>
      </c>
    </row>
    <row r="29" spans="1:154">
      <c r="A29" s="28">
        <v>11</v>
      </c>
      <c r="B29" s="39"/>
      <c r="C29" s="39">
        <v>6.166666666666667</v>
      </c>
      <c r="D29" s="39">
        <v>7.5863636363636369</v>
      </c>
      <c r="E29" s="39">
        <v>7.5090909090909088</v>
      </c>
      <c r="F29" s="39">
        <v>8.0416666666666661</v>
      </c>
      <c r="G29" s="39">
        <v>8.9642857142857135</v>
      </c>
      <c r="H29" s="39">
        <v>7.7776315789473687</v>
      </c>
    </row>
    <row r="30" spans="1:154">
      <c r="A30" s="42" t="s">
        <v>168</v>
      </c>
      <c r="B30" s="43">
        <v>10.460784313725489</v>
      </c>
      <c r="C30" s="43">
        <v>8.9194444444444425</v>
      </c>
      <c r="D30" s="43">
        <v>7.9655430711610498</v>
      </c>
      <c r="E30" s="43">
        <v>8.9333333333333336</v>
      </c>
      <c r="F30" s="43">
        <v>9.0324283559577694</v>
      </c>
      <c r="G30" s="43">
        <v>9.3865079365079431</v>
      </c>
      <c r="H30" s="43">
        <v>8.9460557960557949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2:EX22"/>
  <sheetViews>
    <sheetView tabSelected="1" topLeftCell="A4" workbookViewId="0">
      <selection activeCell="A8" sqref="A8"/>
    </sheetView>
  </sheetViews>
  <sheetFormatPr baseColWidth="10" defaultRowHeight="15"/>
  <cols>
    <col min="1" max="1" width="23.7109375" customWidth="1"/>
    <col min="2" max="2" width="21.85546875" customWidth="1"/>
    <col min="3" max="4" width="9.140625" customWidth="1"/>
    <col min="5" max="5" width="10.42578125" customWidth="1"/>
    <col min="6" max="6" width="11.140625" customWidth="1"/>
    <col min="7" max="7" width="8.42578125" customWidth="1"/>
    <col min="8" max="8" width="12.5703125" customWidth="1"/>
    <col min="9" max="9" width="16.28515625" customWidth="1"/>
    <col min="10" max="10" width="16.7109375" customWidth="1"/>
    <col min="11" max="11" width="16.28515625" customWidth="1"/>
    <col min="12" max="12" width="16.7109375" customWidth="1"/>
    <col min="13" max="13" width="16.28515625" customWidth="1"/>
    <col min="14" max="14" width="21.7109375" customWidth="1"/>
    <col min="15" max="15" width="21.28515625" customWidth="1"/>
    <col min="16" max="17" width="5.5703125" customWidth="1"/>
    <col min="18" max="18" width="8.28515625" customWidth="1"/>
    <col min="19" max="19" width="5.5703125" customWidth="1"/>
    <col min="20" max="20" width="8.42578125" customWidth="1"/>
    <col min="21" max="21" width="6.140625" customWidth="1"/>
    <col min="22" max="26" width="5.5703125" customWidth="1"/>
    <col min="27" max="27" width="9.140625" customWidth="1"/>
    <col min="28" max="28" width="5.28515625" customWidth="1"/>
    <col min="29" max="29" width="4.5703125" customWidth="1"/>
    <col min="30" max="31" width="5.5703125" customWidth="1"/>
    <col min="32" max="32" width="8.28515625" customWidth="1"/>
    <col min="33" max="33" width="5.85546875" customWidth="1"/>
    <col min="34" max="34" width="8.85546875" customWidth="1"/>
    <col min="35" max="35" width="12.5703125" customWidth="1"/>
    <col min="36" max="37" width="20.85546875" customWidth="1"/>
    <col min="38" max="38" width="4.28515625" customWidth="1"/>
    <col min="39" max="39" width="3.42578125" customWidth="1"/>
    <col min="40" max="40" width="6.42578125" customWidth="1"/>
    <col min="41" max="41" width="4" customWidth="1"/>
    <col min="42" max="42" width="19.85546875" bestFit="1" customWidth="1"/>
    <col min="43" max="43" width="19.85546875" customWidth="1"/>
    <col min="44" max="46" width="20.85546875" customWidth="1"/>
    <col min="47" max="47" width="3.42578125" customWidth="1"/>
    <col min="48" max="48" width="6.42578125" customWidth="1"/>
    <col min="49" max="49" width="4" customWidth="1"/>
    <col min="50" max="50" width="19.85546875" bestFit="1" customWidth="1"/>
    <col min="51" max="51" width="19.85546875" customWidth="1"/>
    <col min="52" max="55" width="20.85546875" customWidth="1"/>
    <col min="56" max="56" width="6.42578125" customWidth="1"/>
    <col min="57" max="57" width="4.5703125" customWidth="1"/>
    <col min="58" max="58" width="19.85546875" bestFit="1" customWidth="1"/>
    <col min="59" max="59" width="19.85546875" customWidth="1"/>
    <col min="60" max="64" width="20.85546875" customWidth="1"/>
    <col min="65" max="65" width="4.5703125" customWidth="1"/>
    <col min="66" max="66" width="19.85546875" bestFit="1" customWidth="1"/>
    <col min="67" max="67" width="19.85546875" customWidth="1"/>
    <col min="68" max="73" width="20.85546875" customWidth="1"/>
    <col min="74" max="74" width="19.85546875" bestFit="1" customWidth="1"/>
    <col min="75" max="75" width="19.85546875" customWidth="1"/>
    <col min="76" max="81" width="20.85546875" customWidth="1"/>
    <col min="82" max="82" width="20.85546875" bestFit="1" customWidth="1"/>
    <col min="83" max="83" width="19.85546875" customWidth="1"/>
    <col min="84" max="89" width="20.85546875" customWidth="1"/>
    <col min="90" max="90" width="20.85546875" bestFit="1" customWidth="1"/>
    <col min="91" max="97" width="20.85546875" customWidth="1"/>
    <col min="98" max="98" width="20.85546875" bestFit="1" customWidth="1"/>
    <col min="99" max="105" width="20.85546875" customWidth="1"/>
    <col min="106" max="106" width="20.85546875" bestFit="1" customWidth="1"/>
    <col min="107" max="113" width="20.85546875" customWidth="1"/>
    <col min="114" max="114" width="20.85546875" bestFit="1" customWidth="1"/>
    <col min="115" max="121" width="20.85546875" customWidth="1"/>
    <col min="122" max="122" width="20.85546875" bestFit="1" customWidth="1"/>
    <col min="123" max="129" width="20.85546875" customWidth="1"/>
    <col min="130" max="130" width="20.85546875" bestFit="1" customWidth="1"/>
    <col min="131" max="137" width="20.85546875" customWidth="1"/>
    <col min="138" max="154" width="20.85546875" bestFit="1" customWidth="1"/>
  </cols>
  <sheetData>
    <row r="2" spans="1:154">
      <c r="A2" s="26" t="s">
        <v>23</v>
      </c>
      <c r="B2" t="s">
        <v>188</v>
      </c>
    </row>
    <row r="3" spans="1:154">
      <c r="A3" s="26" t="s">
        <v>3</v>
      </c>
      <c r="B3" t="s">
        <v>244</v>
      </c>
    </row>
    <row r="5" spans="1:154">
      <c r="A5" s="26" t="s">
        <v>170</v>
      </c>
      <c r="B5" s="26" t="s">
        <v>220</v>
      </c>
    </row>
    <row r="6" spans="1:154" s="43" customFormat="1">
      <c r="A6" s="26" t="s">
        <v>167</v>
      </c>
      <c r="B6" t="s">
        <v>214</v>
      </c>
      <c r="C6" t="s">
        <v>215</v>
      </c>
      <c r="D6" t="s">
        <v>216</v>
      </c>
      <c r="E6" t="s">
        <v>217</v>
      </c>
      <c r="F6" t="s">
        <v>218</v>
      </c>
      <c r="G6" t="s">
        <v>219</v>
      </c>
      <c r="H6" t="s">
        <v>168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</row>
    <row r="7" spans="1:154">
      <c r="A7" s="42" t="s">
        <v>33</v>
      </c>
      <c r="B7" s="43">
        <v>9.0200000000000014</v>
      </c>
      <c r="C7" s="43">
        <v>6.8818181818181818</v>
      </c>
      <c r="D7" s="43">
        <v>8.1844155844155857</v>
      </c>
      <c r="E7" s="43">
        <v>8.5630769230769221</v>
      </c>
      <c r="F7" s="43">
        <v>9.9282608695652179</v>
      </c>
      <c r="G7" s="43">
        <v>8.6795662100456639</v>
      </c>
      <c r="H7" s="43">
        <v>8.5856577645895165</v>
      </c>
    </row>
    <row r="8" spans="1:154">
      <c r="A8" s="28">
        <v>1</v>
      </c>
      <c r="B8" s="39">
        <v>9.5</v>
      </c>
      <c r="C8" s="39">
        <v>4.2</v>
      </c>
      <c r="D8" s="39">
        <v>7.8769230769230756</v>
      </c>
      <c r="E8" s="39">
        <v>8.0374999999999996</v>
      </c>
      <c r="F8" s="39"/>
      <c r="G8" s="39">
        <v>7.25</v>
      </c>
      <c r="H8" s="39">
        <v>7.6612903225806432</v>
      </c>
    </row>
    <row r="9" spans="1:154">
      <c r="A9" s="28">
        <v>2</v>
      </c>
      <c r="B9" s="39"/>
      <c r="C9" s="39">
        <v>9.2666666666666675</v>
      </c>
      <c r="D9" s="39">
        <v>8.3833333333333329</v>
      </c>
      <c r="E9" s="39">
        <v>11.666666666666666</v>
      </c>
      <c r="F9" s="39">
        <v>9.2750000000000004</v>
      </c>
      <c r="G9" s="39">
        <v>7.9099999999999993</v>
      </c>
      <c r="H9" s="39">
        <v>8.7370370370370392</v>
      </c>
    </row>
    <row r="10" spans="1:154">
      <c r="A10" s="28">
        <v>3</v>
      </c>
      <c r="B10" s="39"/>
      <c r="C10" s="39">
        <v>5.375</v>
      </c>
      <c r="D10" s="39">
        <v>7.0125000000000002</v>
      </c>
      <c r="E10" s="39">
        <v>12.708333333333334</v>
      </c>
      <c r="F10" s="39">
        <v>10.65</v>
      </c>
      <c r="G10" s="39">
        <v>10.165625000000002</v>
      </c>
      <c r="H10" s="39">
        <v>10.009374999999999</v>
      </c>
    </row>
    <row r="11" spans="1:154">
      <c r="A11" s="28">
        <v>4</v>
      </c>
      <c r="B11" s="39"/>
      <c r="C11" s="39">
        <v>2.5</v>
      </c>
      <c r="D11" s="39">
        <v>7.85</v>
      </c>
      <c r="E11" s="39">
        <v>7.4249999999999989</v>
      </c>
      <c r="F11" s="39">
        <v>13</v>
      </c>
      <c r="G11" s="39">
        <v>8.836363636363636</v>
      </c>
      <c r="H11" s="39">
        <v>8.5593750000000011</v>
      </c>
    </row>
    <row r="12" spans="1:154">
      <c r="A12" s="28">
        <v>5</v>
      </c>
      <c r="B12" s="39"/>
      <c r="C12" s="39">
        <v>7.375</v>
      </c>
      <c r="D12" s="39">
        <v>6.9545454545454541</v>
      </c>
      <c r="E12" s="39">
        <v>7.05</v>
      </c>
      <c r="F12" s="39">
        <v>14</v>
      </c>
      <c r="G12" s="39">
        <v>8.1653846153846157</v>
      </c>
      <c r="H12" s="39">
        <v>7.7290322580645157</v>
      </c>
    </row>
    <row r="13" spans="1:154">
      <c r="A13" s="28">
        <v>6</v>
      </c>
      <c r="B13" s="39">
        <v>7</v>
      </c>
      <c r="C13" s="39"/>
      <c r="D13" s="39">
        <v>10.51</v>
      </c>
      <c r="E13" s="39">
        <v>8.6857142857142851</v>
      </c>
      <c r="F13" s="39"/>
      <c r="G13" s="39">
        <v>8.7000000000000011</v>
      </c>
      <c r="H13" s="39">
        <v>8.9416666666666664</v>
      </c>
    </row>
    <row r="14" spans="1:154" s="44" customFormat="1">
      <c r="A14" s="28">
        <v>7</v>
      </c>
      <c r="B14" s="39">
        <v>8.125</v>
      </c>
      <c r="C14" s="39"/>
      <c r="D14" s="39">
        <v>9.9</v>
      </c>
      <c r="E14" s="39">
        <v>8.1900000000000013</v>
      </c>
      <c r="F14" s="39">
        <v>9.6</v>
      </c>
      <c r="G14" s="39">
        <v>8.5627450980392155</v>
      </c>
      <c r="H14" s="39">
        <v>8.8020833333333339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</row>
    <row r="15" spans="1:154">
      <c r="A15" s="28">
        <v>8</v>
      </c>
      <c r="B15" s="39">
        <v>11.5</v>
      </c>
      <c r="C15" s="39">
        <v>6.5</v>
      </c>
      <c r="D15" s="39">
        <v>8.0416666666666661</v>
      </c>
      <c r="E15" s="39">
        <v>8.8874999999999993</v>
      </c>
      <c r="F15" s="39">
        <v>7.916666666666667</v>
      </c>
      <c r="G15" s="39">
        <v>8.0966666666666676</v>
      </c>
      <c r="H15" s="39">
        <v>8.3387096774193541</v>
      </c>
    </row>
    <row r="16" spans="1:154">
      <c r="A16" s="28">
        <v>9</v>
      </c>
      <c r="B16" s="39">
        <v>9</v>
      </c>
      <c r="C16" s="39"/>
      <c r="D16" s="39">
        <v>7.9416666666666673</v>
      </c>
      <c r="E16" s="39">
        <v>8.7750000000000004</v>
      </c>
      <c r="F16" s="39">
        <v>8</v>
      </c>
      <c r="G16" s="39">
        <v>8.8208333333333329</v>
      </c>
      <c r="H16" s="39">
        <v>8.5964285714285715</v>
      </c>
    </row>
    <row r="17" spans="1:154">
      <c r="A17" s="28">
        <v>10</v>
      </c>
      <c r="B17" s="39">
        <v>6.625</v>
      </c>
      <c r="C17" s="39">
        <v>9.1999999999999993</v>
      </c>
      <c r="D17" s="39">
        <v>9.01</v>
      </c>
      <c r="E17" s="39">
        <v>9.4071428571428566</v>
      </c>
      <c r="F17" s="39">
        <v>11.300000000000002</v>
      </c>
      <c r="G17" s="39">
        <v>10.285714285714288</v>
      </c>
      <c r="H17" s="39">
        <v>9.7265625</v>
      </c>
    </row>
    <row r="18" spans="1:154">
      <c r="A18" s="28">
        <v>11</v>
      </c>
      <c r="B18" s="39">
        <v>9.5599999999999987</v>
      </c>
      <c r="C18" s="39"/>
      <c r="D18" s="39">
        <v>7.3999999999999995</v>
      </c>
      <c r="E18" s="39">
        <v>5.8055555555555554</v>
      </c>
      <c r="F18" s="39">
        <v>6.4874999999999998</v>
      </c>
      <c r="G18" s="39">
        <v>7.76</v>
      </c>
      <c r="H18" s="39">
        <v>7.2838709677419349</v>
      </c>
    </row>
    <row r="19" spans="1:154">
      <c r="A19" s="42" t="s">
        <v>168</v>
      </c>
      <c r="B19" s="43">
        <v>9.0200000000000014</v>
      </c>
      <c r="C19" s="43">
        <v>6.8818181818181818</v>
      </c>
      <c r="D19" s="43">
        <v>8.1844155844155857</v>
      </c>
      <c r="E19" s="43">
        <v>8.5630769230769221</v>
      </c>
      <c r="F19" s="43">
        <v>9.9282608695652179</v>
      </c>
      <c r="G19" s="43">
        <v>8.6795662100456639</v>
      </c>
      <c r="H19" s="43">
        <v>8.5856577645895165</v>
      </c>
    </row>
    <row r="22" spans="1:154" s="44" customFormat="1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</row>
  </sheetData>
  <pageMargins left="0.7" right="0.7" top="0.75" bottom="0.75" header="0.3" footer="0.3"/>
  <pageSetup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topLeftCell="A4" workbookViewId="0">
      <selection activeCell="H28" sqref="H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FullReview 2016</vt:lpstr>
      <vt:lpstr>FullReview 2017</vt:lpstr>
      <vt:lpstr>Nbr of players by month</vt:lpstr>
      <vt:lpstr>Day of the week</vt:lpstr>
      <vt:lpstr>Day of the week 112017</vt:lpstr>
      <vt:lpstr>Participation By Date</vt:lpstr>
      <vt:lpstr>Evolution of Fields Size</vt:lpstr>
      <vt:lpstr>Participation by Times</vt:lpstr>
      <vt:lpstr>Participation by Profil</vt:lpstr>
      <vt:lpstr>Participation by Race Length</vt:lpstr>
      <vt:lpstr>Participation by Duration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2017-08-09T15:10:12Z</dcterms:created>
  <dcterms:modified xsi:type="dcterms:W3CDTF">2017-12-03T21:36:36Z</dcterms:modified>
</cp:coreProperties>
</file>